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Anual/Publicar/"/>
    </mc:Choice>
  </mc:AlternateContent>
  <xr:revisionPtr revIDLastSave="1" documentId="8_{E6CA80EE-8397-4329-8264-FB56564BB718}" xr6:coauthVersionLast="47" xr6:coauthVersionMax="47" xr10:uidLastSave="{80DDFDAE-6B9F-41E2-87DD-77B59B26B328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26" l="1"/>
  <c r="I60" i="26"/>
  <c r="H60" i="26"/>
  <c r="J60" i="26"/>
  <c r="G52" i="26"/>
  <c r="I52" i="26"/>
  <c r="H52" i="26"/>
  <c r="J52" i="26"/>
  <c r="H46" i="26"/>
  <c r="I46" i="26"/>
  <c r="G46" i="26"/>
  <c r="J46" i="26"/>
  <c r="H32" i="26"/>
  <c r="J32" i="26"/>
  <c r="I32" i="26"/>
  <c r="G32" i="26"/>
  <c r="H24" i="26"/>
  <c r="J24" i="26"/>
  <c r="G24" i="26"/>
  <c r="I24" i="26"/>
  <c r="H16" i="26"/>
  <c r="J16" i="26"/>
  <c r="I16" i="26"/>
  <c r="G16" i="26"/>
  <c r="I50" i="26"/>
  <c r="J50" i="26"/>
  <c r="G50" i="26"/>
  <c r="H50" i="26"/>
  <c r="H38" i="26"/>
  <c r="I38" i="26"/>
  <c r="J38" i="26"/>
  <c r="G38" i="26"/>
  <c r="G28" i="26"/>
  <c r="I28" i="26"/>
  <c r="J28" i="26"/>
  <c r="H28" i="26"/>
  <c r="G12" i="26"/>
  <c r="I12" i="26"/>
  <c r="J12" i="26"/>
  <c r="H12" i="26"/>
  <c r="I59" i="26"/>
  <c r="J59" i="26"/>
  <c r="H59" i="26"/>
  <c r="G59" i="26"/>
  <c r="G57" i="26"/>
  <c r="H57" i="26"/>
  <c r="J57" i="26"/>
  <c r="I57" i="26"/>
  <c r="J55" i="26"/>
  <c r="H55" i="26"/>
  <c r="G55" i="26"/>
  <c r="I55" i="26"/>
  <c r="H53" i="26"/>
  <c r="I53" i="26"/>
  <c r="G53" i="26"/>
  <c r="J53" i="26"/>
  <c r="I51" i="26"/>
  <c r="J51" i="26"/>
  <c r="G51" i="26"/>
  <c r="H51" i="26"/>
  <c r="G49" i="26"/>
  <c r="H49" i="26"/>
  <c r="J49" i="26"/>
  <c r="I49" i="26"/>
  <c r="J47" i="26"/>
  <c r="H47" i="26"/>
  <c r="G47" i="26"/>
  <c r="I47" i="26"/>
  <c r="H45" i="26"/>
  <c r="I45" i="26"/>
  <c r="G45" i="26"/>
  <c r="J45" i="26"/>
  <c r="I43" i="26"/>
  <c r="J43" i="26"/>
  <c r="H43" i="26"/>
  <c r="G43" i="26"/>
  <c r="G41" i="26"/>
  <c r="H41" i="26"/>
  <c r="J41" i="26"/>
  <c r="I41" i="26"/>
  <c r="J39" i="26"/>
  <c r="H39" i="26"/>
  <c r="G39" i="26"/>
  <c r="I39" i="26"/>
  <c r="H37" i="26"/>
  <c r="I37" i="26"/>
  <c r="G37" i="26"/>
  <c r="J37" i="26"/>
  <c r="I35" i="26"/>
  <c r="J35" i="26"/>
  <c r="G35" i="26"/>
  <c r="H35" i="26"/>
  <c r="G33" i="26"/>
  <c r="H33" i="26"/>
  <c r="J33" i="26"/>
  <c r="I33" i="26"/>
  <c r="J31" i="26"/>
  <c r="H31" i="26"/>
  <c r="G31" i="26"/>
  <c r="I31" i="26"/>
  <c r="H29" i="26"/>
  <c r="I29" i="26"/>
  <c r="G29" i="26"/>
  <c r="J29" i="26"/>
  <c r="I27" i="26"/>
  <c r="J27" i="26"/>
  <c r="G27" i="26"/>
  <c r="H27" i="26"/>
  <c r="G25" i="26"/>
  <c r="H25" i="26"/>
  <c r="J25" i="26"/>
  <c r="I25" i="26"/>
  <c r="J23" i="26"/>
  <c r="H23" i="26"/>
  <c r="G23" i="26"/>
  <c r="I23" i="26"/>
  <c r="H21" i="26"/>
  <c r="I21" i="26"/>
  <c r="G21" i="26"/>
  <c r="J21" i="26"/>
  <c r="I19" i="26"/>
  <c r="J19" i="26"/>
  <c r="G19" i="26"/>
  <c r="H19" i="26"/>
  <c r="G17" i="26"/>
  <c r="H17" i="26"/>
  <c r="J17" i="26"/>
  <c r="I17" i="26"/>
  <c r="J15" i="26"/>
  <c r="H15" i="26"/>
  <c r="G15" i="26"/>
  <c r="I15" i="26"/>
  <c r="H13" i="26"/>
  <c r="I13" i="26"/>
  <c r="G13" i="26"/>
  <c r="J13" i="26"/>
  <c r="G11" i="26"/>
  <c r="I11" i="26"/>
  <c r="H11" i="26"/>
  <c r="J11" i="26"/>
  <c r="I58" i="26"/>
  <c r="J58" i="26"/>
  <c r="G58" i="26"/>
  <c r="H58" i="26"/>
  <c r="H48" i="26"/>
  <c r="J48" i="26"/>
  <c r="G48" i="26"/>
  <c r="I48" i="26"/>
  <c r="I42" i="26"/>
  <c r="J42" i="26"/>
  <c r="G42" i="26"/>
  <c r="H42" i="26"/>
  <c r="G36" i="26"/>
  <c r="I36" i="26"/>
  <c r="H36" i="26"/>
  <c r="J36" i="26"/>
  <c r="H30" i="26"/>
  <c r="I30" i="26"/>
  <c r="J30" i="26"/>
  <c r="G30" i="26"/>
  <c r="H22" i="26"/>
  <c r="I22" i="26"/>
  <c r="J22" i="26"/>
  <c r="G22" i="26"/>
  <c r="I18" i="26"/>
  <c r="J18" i="26"/>
  <c r="G18" i="26"/>
  <c r="H18" i="26"/>
  <c r="H54" i="26"/>
  <c r="I54" i="26"/>
  <c r="G54" i="26"/>
  <c r="J54" i="26"/>
  <c r="G44" i="26"/>
  <c r="I44" i="26"/>
  <c r="J44" i="26"/>
  <c r="H44" i="26"/>
  <c r="I34" i="26"/>
  <c r="J34" i="26"/>
  <c r="G34" i="26"/>
  <c r="H34" i="26"/>
  <c r="I26" i="26"/>
  <c r="J26" i="26"/>
  <c r="G26" i="26"/>
  <c r="H26" i="26"/>
  <c r="H14" i="26"/>
  <c r="I14" i="26"/>
  <c r="G14" i="26"/>
  <c r="J14" i="26"/>
  <c r="H56" i="26"/>
  <c r="J56" i="26"/>
  <c r="G56" i="26"/>
  <c r="I56" i="26"/>
  <c r="H40" i="26"/>
  <c r="J40" i="26"/>
  <c r="G40" i="26"/>
  <c r="I40" i="26"/>
  <c r="G20" i="26"/>
  <c r="I20" i="26"/>
  <c r="H20" i="26"/>
  <c r="J20" i="26"/>
  <c r="J61" i="19"/>
  <c r="L61" i="19"/>
  <c r="K61" i="19"/>
  <c r="I61" i="19"/>
  <c r="G19" i="21" l="1"/>
  <c r="F19" i="21"/>
  <c r="D19" i="21"/>
  <c r="C19" i="21"/>
  <c r="I19" i="21"/>
  <c r="H19" i="21"/>
  <c r="E19" i="21"/>
  <c r="I54" i="21"/>
  <c r="G54" i="21"/>
  <c r="F54" i="21"/>
  <c r="D54" i="21"/>
  <c r="H54" i="21"/>
  <c r="E54" i="21"/>
  <c r="C54" i="21"/>
  <c r="I22" i="21"/>
  <c r="G22" i="21"/>
  <c r="F22" i="21"/>
  <c r="D22" i="21"/>
  <c r="H22" i="21"/>
  <c r="C22" i="21"/>
  <c r="E22" i="21"/>
  <c r="E57" i="21"/>
  <c r="D57" i="21"/>
  <c r="I57" i="21"/>
  <c r="G57" i="21"/>
  <c r="H57" i="21"/>
  <c r="F57" i="21"/>
  <c r="C57" i="21"/>
  <c r="E49" i="21"/>
  <c r="D49" i="21"/>
  <c r="I49" i="21"/>
  <c r="G49" i="21"/>
  <c r="F49" i="21"/>
  <c r="C49" i="21"/>
  <c r="H49" i="21"/>
  <c r="E41" i="21"/>
  <c r="D41" i="21"/>
  <c r="I41" i="21"/>
  <c r="G41" i="21"/>
  <c r="H41" i="21"/>
  <c r="C41" i="21"/>
  <c r="F41" i="21"/>
  <c r="E33" i="21"/>
  <c r="D33" i="21"/>
  <c r="I33" i="21"/>
  <c r="G33" i="21"/>
  <c r="F33" i="21"/>
  <c r="C33" i="21"/>
  <c r="H33" i="21"/>
  <c r="E25" i="21"/>
  <c r="D25" i="21"/>
  <c r="I25" i="21"/>
  <c r="G25" i="21"/>
  <c r="H25" i="21"/>
  <c r="C25" i="21"/>
  <c r="F25" i="21"/>
  <c r="E17" i="21"/>
  <c r="D17" i="21"/>
  <c r="I17" i="21"/>
  <c r="G17" i="21"/>
  <c r="H17" i="21"/>
  <c r="F17" i="21"/>
  <c r="C17" i="21"/>
  <c r="D48" i="21"/>
  <c r="C48" i="21"/>
  <c r="I48" i="21"/>
  <c r="H48" i="21"/>
  <c r="F48" i="21"/>
  <c r="G48" i="21"/>
  <c r="E48" i="21"/>
  <c r="D40" i="21"/>
  <c r="C40" i="21"/>
  <c r="I40" i="21"/>
  <c r="H40" i="21"/>
  <c r="F40" i="21"/>
  <c r="E40" i="21"/>
  <c r="G40" i="21"/>
  <c r="D24" i="21"/>
  <c r="C24" i="21"/>
  <c r="I24" i="21"/>
  <c r="H24" i="21"/>
  <c r="F24" i="21"/>
  <c r="E24" i="21"/>
  <c r="G24" i="21"/>
  <c r="G59" i="21"/>
  <c r="F59" i="21"/>
  <c r="D59" i="21"/>
  <c r="C59" i="21"/>
  <c r="I59" i="21"/>
  <c r="E59" i="21"/>
  <c r="H59" i="21"/>
  <c r="G35" i="21"/>
  <c r="F35" i="21"/>
  <c r="D35" i="21"/>
  <c r="C35" i="21"/>
  <c r="I35" i="21"/>
  <c r="H35" i="21"/>
  <c r="E35" i="21"/>
  <c r="I46" i="21"/>
  <c r="G46" i="21"/>
  <c r="F46" i="21"/>
  <c r="D46" i="21"/>
  <c r="E46" i="21"/>
  <c r="C46" i="21"/>
  <c r="H46" i="21"/>
  <c r="I14" i="21"/>
  <c r="G14" i="21"/>
  <c r="F14" i="21"/>
  <c r="D14" i="21"/>
  <c r="H14" i="21"/>
  <c r="E14" i="21"/>
  <c r="C14" i="21"/>
  <c r="H60" i="21"/>
  <c r="G60" i="21"/>
  <c r="E60" i="21"/>
  <c r="D60" i="21"/>
  <c r="I60" i="21"/>
  <c r="F60" i="21"/>
  <c r="C60" i="21"/>
  <c r="H52" i="21"/>
  <c r="G52" i="21"/>
  <c r="E52" i="21"/>
  <c r="D52" i="21"/>
  <c r="F52" i="21"/>
  <c r="C52" i="21"/>
  <c r="I52" i="21"/>
  <c r="H44" i="21"/>
  <c r="G44" i="21"/>
  <c r="E44" i="21"/>
  <c r="D44" i="21"/>
  <c r="I44" i="21"/>
  <c r="C44" i="21"/>
  <c r="F44" i="21"/>
  <c r="H36" i="21"/>
  <c r="G36" i="21"/>
  <c r="E36" i="21"/>
  <c r="D36" i="21"/>
  <c r="F36" i="21"/>
  <c r="C36" i="21"/>
  <c r="I36" i="21"/>
  <c r="H28" i="21"/>
  <c r="G28" i="21"/>
  <c r="E28" i="21"/>
  <c r="D28" i="21"/>
  <c r="I28" i="21"/>
  <c r="C28" i="21"/>
  <c r="F28" i="21"/>
  <c r="H20" i="21"/>
  <c r="G20" i="21"/>
  <c r="E20" i="21"/>
  <c r="D20" i="21"/>
  <c r="I20" i="21"/>
  <c r="F20" i="21"/>
  <c r="C20" i="21"/>
  <c r="H12" i="21"/>
  <c r="G12" i="21"/>
  <c r="E12" i="21"/>
  <c r="D12" i="21"/>
  <c r="C12" i="21"/>
  <c r="I12" i="21"/>
  <c r="F12" i="21"/>
  <c r="G27" i="21"/>
  <c r="F27" i="21"/>
  <c r="D27" i="21"/>
  <c r="C27" i="21"/>
  <c r="I27" i="21"/>
  <c r="E27" i="21"/>
  <c r="H27" i="21"/>
  <c r="C55" i="21"/>
  <c r="H55" i="21"/>
  <c r="G55" i="21"/>
  <c r="E55" i="21"/>
  <c r="F55" i="21"/>
  <c r="D55" i="21"/>
  <c r="I55" i="21"/>
  <c r="C47" i="21"/>
  <c r="H47" i="21"/>
  <c r="G47" i="21"/>
  <c r="E47" i="21"/>
  <c r="I47" i="21"/>
  <c r="D47" i="21"/>
  <c r="F47" i="21"/>
  <c r="C39" i="21"/>
  <c r="H39" i="21"/>
  <c r="G39" i="21"/>
  <c r="E39" i="21"/>
  <c r="F39" i="21"/>
  <c r="D39" i="21"/>
  <c r="I39" i="21"/>
  <c r="C31" i="21"/>
  <c r="H31" i="21"/>
  <c r="G31" i="21"/>
  <c r="E31" i="21"/>
  <c r="I31" i="21"/>
  <c r="D31" i="21"/>
  <c r="F31" i="21"/>
  <c r="C23" i="21"/>
  <c r="H23" i="21"/>
  <c r="G23" i="21"/>
  <c r="E23" i="21"/>
  <c r="I23" i="21"/>
  <c r="F23" i="21"/>
  <c r="D23" i="21"/>
  <c r="C15" i="21"/>
  <c r="H15" i="21"/>
  <c r="G15" i="21"/>
  <c r="E15" i="21"/>
  <c r="D15" i="21"/>
  <c r="I15" i="21"/>
  <c r="F15" i="21"/>
  <c r="D32" i="21"/>
  <c r="C32" i="21"/>
  <c r="I32" i="21"/>
  <c r="H32" i="21"/>
  <c r="F32" i="21"/>
  <c r="G32" i="21"/>
  <c r="E32" i="21"/>
  <c r="G51" i="21"/>
  <c r="F51" i="21"/>
  <c r="D51" i="21"/>
  <c r="C51" i="21"/>
  <c r="I51" i="21"/>
  <c r="H51" i="21"/>
  <c r="E51" i="21"/>
  <c r="F11" i="21"/>
  <c r="G11" i="21"/>
  <c r="I11" i="21"/>
  <c r="C11" i="21"/>
  <c r="D11" i="21"/>
  <c r="E11" i="21"/>
  <c r="H11" i="21"/>
  <c r="F58" i="21"/>
  <c r="E58" i="21"/>
  <c r="C58" i="21"/>
  <c r="H58" i="21"/>
  <c r="G58" i="21"/>
  <c r="D58" i="21"/>
  <c r="I58" i="21"/>
  <c r="F50" i="21"/>
  <c r="E50" i="21"/>
  <c r="C50" i="21"/>
  <c r="H50" i="21"/>
  <c r="I50" i="21"/>
  <c r="D50" i="21"/>
  <c r="G50" i="21"/>
  <c r="F42" i="21"/>
  <c r="E42" i="21"/>
  <c r="C42" i="21"/>
  <c r="H42" i="21"/>
  <c r="G42" i="21"/>
  <c r="D42" i="21"/>
  <c r="I42" i="21"/>
  <c r="F34" i="21"/>
  <c r="E34" i="21"/>
  <c r="C34" i="21"/>
  <c r="H34" i="21"/>
  <c r="I34" i="21"/>
  <c r="D34" i="21"/>
  <c r="G34" i="21"/>
  <c r="F26" i="21"/>
  <c r="E26" i="21"/>
  <c r="C26" i="21"/>
  <c r="H26" i="21"/>
  <c r="I26" i="21"/>
  <c r="G26" i="21"/>
  <c r="D26" i="21"/>
  <c r="F18" i="21"/>
  <c r="E18" i="21"/>
  <c r="C18" i="21"/>
  <c r="H18" i="21"/>
  <c r="D18" i="21"/>
  <c r="I18" i="21"/>
  <c r="G18" i="21"/>
  <c r="H61" i="26"/>
  <c r="I61" i="26"/>
  <c r="J61" i="26"/>
  <c r="D56" i="21"/>
  <c r="C56" i="21"/>
  <c r="I56" i="21"/>
  <c r="H56" i="21"/>
  <c r="F56" i="21"/>
  <c r="E56" i="21"/>
  <c r="G56" i="21"/>
  <c r="D16" i="21"/>
  <c r="C16" i="21"/>
  <c r="I16" i="21"/>
  <c r="H16" i="21"/>
  <c r="F16" i="21"/>
  <c r="G16" i="21"/>
  <c r="E16" i="21"/>
  <c r="G43" i="21"/>
  <c r="F43" i="21"/>
  <c r="D43" i="21"/>
  <c r="C43" i="21"/>
  <c r="I43" i="21"/>
  <c r="E43" i="21"/>
  <c r="H43" i="21"/>
  <c r="I38" i="21"/>
  <c r="G38" i="21"/>
  <c r="F38" i="21"/>
  <c r="D38" i="21"/>
  <c r="H38" i="21"/>
  <c r="C38" i="21"/>
  <c r="E38" i="21"/>
  <c r="I30" i="21"/>
  <c r="G30" i="21"/>
  <c r="F30" i="21"/>
  <c r="D30" i="21"/>
  <c r="E30" i="21"/>
  <c r="C30" i="21"/>
  <c r="H30" i="21"/>
  <c r="I53" i="21"/>
  <c r="H53" i="21"/>
  <c r="F53" i="21"/>
  <c r="E53" i="21"/>
  <c r="C53" i="21"/>
  <c r="D53" i="21"/>
  <c r="G53" i="21"/>
  <c r="I45" i="21"/>
  <c r="H45" i="21"/>
  <c r="F45" i="21"/>
  <c r="E45" i="21"/>
  <c r="C45" i="21"/>
  <c r="G45" i="21"/>
  <c r="D45" i="21"/>
  <c r="I37" i="21"/>
  <c r="H37" i="21"/>
  <c r="F37" i="21"/>
  <c r="E37" i="21"/>
  <c r="C37" i="21"/>
  <c r="D37" i="21"/>
  <c r="G37" i="21"/>
  <c r="I29" i="21"/>
  <c r="H29" i="21"/>
  <c r="F29" i="21"/>
  <c r="E29" i="21"/>
  <c r="C29" i="21"/>
  <c r="G29" i="21"/>
  <c r="D29" i="21"/>
  <c r="I21" i="21"/>
  <c r="H21" i="21"/>
  <c r="F21" i="21"/>
  <c r="E21" i="21"/>
  <c r="C21" i="21"/>
  <c r="D21" i="21"/>
  <c r="G21" i="21"/>
  <c r="I13" i="21"/>
  <c r="H13" i="21"/>
  <c r="F13" i="21"/>
  <c r="E13" i="21"/>
  <c r="C13" i="21"/>
  <c r="G13" i="21"/>
  <c r="D13" i="21"/>
  <c r="BU61" i="5" l="1"/>
  <c r="BE61" i="5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I61" i="21" l="1"/>
  <c r="H61" i="21"/>
  <c r="F61" i="21"/>
  <c r="E61" i="21"/>
  <c r="C61" i="21"/>
  <c r="G61" i="21"/>
  <c r="D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U13" i="20"/>
  <c r="D33" i="18" l="1"/>
  <c r="D25" i="18"/>
  <c r="D21" i="18"/>
  <c r="D17" i="18"/>
  <c r="D13" i="18"/>
  <c r="D57" i="18"/>
  <c r="D41" i="18"/>
  <c r="D29" i="18"/>
  <c r="D45" i="18"/>
  <c r="D53" i="18"/>
  <c r="D49" i="18"/>
  <c r="D37" i="18"/>
  <c r="D59" i="18"/>
  <c r="D55" i="18"/>
  <c r="D43" i="18"/>
  <c r="D39" i="18"/>
  <c r="D35" i="18"/>
  <c r="D31" i="18"/>
  <c r="D27" i="18"/>
  <c r="D23" i="18"/>
  <c r="D15" i="18"/>
  <c r="D11" i="18"/>
  <c r="E57" i="18"/>
  <c r="C56" i="18"/>
  <c r="E53" i="18"/>
  <c r="C52" i="18"/>
  <c r="E49" i="18"/>
  <c r="C48" i="18"/>
  <c r="E45" i="18"/>
  <c r="C44" i="18"/>
  <c r="E41" i="18"/>
  <c r="C40" i="18"/>
  <c r="E37" i="18"/>
  <c r="E33" i="18"/>
  <c r="C32" i="18"/>
  <c r="E29" i="18"/>
  <c r="C28" i="18"/>
  <c r="E25" i="18"/>
  <c r="C24" i="18"/>
  <c r="E21" i="18"/>
  <c r="C20" i="18"/>
  <c r="E17" i="18"/>
  <c r="C16" i="18"/>
  <c r="E13" i="18"/>
  <c r="C12" i="18"/>
  <c r="C57" i="18"/>
  <c r="C53" i="18"/>
  <c r="C49" i="18"/>
  <c r="C45" i="18"/>
  <c r="C41" i="18"/>
  <c r="C33" i="18"/>
  <c r="C29" i="18"/>
  <c r="C25" i="18"/>
  <c r="C21" i="18"/>
  <c r="C17" i="18"/>
  <c r="H61" i="13"/>
  <c r="I61" i="13"/>
  <c r="J61" i="13"/>
  <c r="K61" i="13"/>
  <c r="L61" i="13"/>
  <c r="O56" i="13"/>
  <c r="P56" i="13"/>
  <c r="Q56" i="13"/>
  <c r="M56" i="13"/>
  <c r="N56" i="13"/>
  <c r="T43" i="13"/>
  <c r="U43" i="13"/>
  <c r="R43" i="13"/>
  <c r="S43" i="13"/>
  <c r="V43" i="13"/>
  <c r="G42" i="13"/>
  <c r="D42" i="13"/>
  <c r="E42" i="13"/>
  <c r="F42" i="13"/>
  <c r="C42" i="13"/>
  <c r="J37" i="13"/>
  <c r="K37" i="13"/>
  <c r="H37" i="13"/>
  <c r="I37" i="13"/>
  <c r="L37" i="13"/>
  <c r="J63" i="13"/>
  <c r="K63" i="13"/>
  <c r="L63" i="13"/>
  <c r="H63" i="13"/>
  <c r="I63" i="13"/>
  <c r="R61" i="13"/>
  <c r="V61" i="13"/>
  <c r="S61" i="13"/>
  <c r="U61" i="13"/>
  <c r="T61" i="13"/>
  <c r="D60" i="13"/>
  <c r="E60" i="13"/>
  <c r="F60" i="13"/>
  <c r="G60" i="13"/>
  <c r="C60" i="13"/>
  <c r="O58" i="13"/>
  <c r="P58" i="13"/>
  <c r="Q58" i="13"/>
  <c r="N58" i="13"/>
  <c r="M58" i="13"/>
  <c r="O50" i="13"/>
  <c r="P50" i="13"/>
  <c r="M50" i="13"/>
  <c r="N50" i="13"/>
  <c r="Q50" i="13"/>
  <c r="H47" i="13"/>
  <c r="I47" i="13"/>
  <c r="L47" i="13"/>
  <c r="J47" i="13"/>
  <c r="K47" i="13"/>
  <c r="E44" i="13"/>
  <c r="F44" i="13"/>
  <c r="D44" i="13"/>
  <c r="G44" i="13"/>
  <c r="C44" i="13"/>
  <c r="O42" i="13"/>
  <c r="P42" i="13"/>
  <c r="Q42" i="13"/>
  <c r="M42" i="13"/>
  <c r="N42" i="13"/>
  <c r="H39" i="13"/>
  <c r="I39" i="13"/>
  <c r="L39" i="13"/>
  <c r="J39" i="13"/>
  <c r="K39" i="13"/>
  <c r="V37" i="13"/>
  <c r="R37" i="13"/>
  <c r="S37" i="13"/>
  <c r="U37" i="13"/>
  <c r="T37" i="13"/>
  <c r="D36" i="13"/>
  <c r="E36" i="13"/>
  <c r="G36" i="13"/>
  <c r="F36" i="13"/>
  <c r="C36" i="13"/>
  <c r="Q34" i="13"/>
  <c r="M34" i="13"/>
  <c r="O34" i="13"/>
  <c r="P34" i="13"/>
  <c r="N34" i="13"/>
  <c r="R29" i="13"/>
  <c r="T29" i="13"/>
  <c r="V29" i="13"/>
  <c r="S29" i="13"/>
  <c r="U29" i="13"/>
  <c r="D28" i="13"/>
  <c r="E28" i="13"/>
  <c r="G28" i="13"/>
  <c r="F28" i="13"/>
  <c r="C28" i="13"/>
  <c r="Q26" i="13"/>
  <c r="M26" i="13"/>
  <c r="O26" i="13"/>
  <c r="P26" i="13"/>
  <c r="N26" i="13"/>
  <c r="J23" i="13"/>
  <c r="K23" i="13"/>
  <c r="L23" i="13"/>
  <c r="H23" i="13"/>
  <c r="I23" i="13"/>
  <c r="R21" i="13"/>
  <c r="T21" i="13"/>
  <c r="V21" i="13"/>
  <c r="S21" i="13"/>
  <c r="U21" i="13"/>
  <c r="D20" i="13"/>
  <c r="E20" i="13"/>
  <c r="G20" i="13"/>
  <c r="C20" i="13"/>
  <c r="F20" i="13"/>
  <c r="Q18" i="13"/>
  <c r="M18" i="13"/>
  <c r="O18" i="13"/>
  <c r="P18" i="13"/>
  <c r="N18" i="13"/>
  <c r="J15" i="13"/>
  <c r="I15" i="13"/>
  <c r="L15" i="13"/>
  <c r="H15" i="13"/>
  <c r="K15" i="13"/>
  <c r="C59" i="18"/>
  <c r="E56" i="18"/>
  <c r="C55" i="18"/>
  <c r="E52" i="18"/>
  <c r="C51" i="18"/>
  <c r="E48" i="18"/>
  <c r="C47" i="18"/>
  <c r="E44" i="18"/>
  <c r="C43" i="18"/>
  <c r="E40" i="18"/>
  <c r="C39" i="18"/>
  <c r="E36" i="18"/>
  <c r="C35" i="18"/>
  <c r="E32" i="18"/>
  <c r="C31" i="18"/>
  <c r="E28" i="18"/>
  <c r="C27" i="18"/>
  <c r="E24" i="18"/>
  <c r="C23" i="18"/>
  <c r="E20" i="18"/>
  <c r="C19" i="18"/>
  <c r="E16" i="18"/>
  <c r="C15" i="18"/>
  <c r="E12" i="18"/>
  <c r="C11" i="18"/>
  <c r="G58" i="13"/>
  <c r="C58" i="13"/>
  <c r="E58" i="13"/>
  <c r="D58" i="13"/>
  <c r="F58" i="13"/>
  <c r="G50" i="13"/>
  <c r="D50" i="13"/>
  <c r="C50" i="13"/>
  <c r="E50" i="13"/>
  <c r="F50" i="13"/>
  <c r="M48" i="13"/>
  <c r="N48" i="13"/>
  <c r="Q48" i="13"/>
  <c r="O48" i="13"/>
  <c r="P48" i="13"/>
  <c r="V35" i="13"/>
  <c r="R35" i="13"/>
  <c r="T35" i="13"/>
  <c r="U35" i="13"/>
  <c r="S35" i="13"/>
  <c r="E26" i="13"/>
  <c r="G26" i="13"/>
  <c r="D26" i="13"/>
  <c r="F26" i="13"/>
  <c r="C26" i="13"/>
  <c r="O16" i="13"/>
  <c r="P16" i="13"/>
  <c r="Q16" i="13"/>
  <c r="M16" i="13"/>
  <c r="N16" i="13"/>
  <c r="J55" i="13"/>
  <c r="K55" i="13"/>
  <c r="L55" i="13"/>
  <c r="H55" i="13"/>
  <c r="I55" i="13"/>
  <c r="V53" i="13"/>
  <c r="R53" i="13"/>
  <c r="S53" i="13"/>
  <c r="T53" i="13"/>
  <c r="U53" i="13"/>
  <c r="E52" i="13"/>
  <c r="F52" i="13"/>
  <c r="G52" i="13"/>
  <c r="D52" i="13"/>
  <c r="C52" i="13"/>
  <c r="V45" i="13"/>
  <c r="R45" i="13"/>
  <c r="S45" i="13"/>
  <c r="T45" i="13"/>
  <c r="U45" i="13"/>
  <c r="J31" i="13"/>
  <c r="K31" i="13"/>
  <c r="L31" i="13"/>
  <c r="H31" i="13"/>
  <c r="I31" i="13"/>
  <c r="U64" i="13"/>
  <c r="V64" i="13"/>
  <c r="S64" i="13"/>
  <c r="R64" i="13"/>
  <c r="T64" i="13"/>
  <c r="D63" i="13"/>
  <c r="G63" i="13"/>
  <c r="C63" i="13"/>
  <c r="E63" i="13"/>
  <c r="F63" i="13"/>
  <c r="P61" i="13"/>
  <c r="Q61" i="13"/>
  <c r="N61" i="13"/>
  <c r="O61" i="13"/>
  <c r="M61" i="13"/>
  <c r="I58" i="13"/>
  <c r="J58" i="13"/>
  <c r="K58" i="13"/>
  <c r="H58" i="13"/>
  <c r="L58" i="13"/>
  <c r="U56" i="13"/>
  <c r="V56" i="13"/>
  <c r="R56" i="13"/>
  <c r="S56" i="13"/>
  <c r="T56" i="13"/>
  <c r="D55" i="13"/>
  <c r="C55" i="13"/>
  <c r="E55" i="13"/>
  <c r="F55" i="13"/>
  <c r="G55" i="13"/>
  <c r="N53" i="13"/>
  <c r="O53" i="13"/>
  <c r="P53" i="13"/>
  <c r="Q53" i="13"/>
  <c r="M53" i="13"/>
  <c r="H50" i="13"/>
  <c r="K50" i="13"/>
  <c r="L50" i="13"/>
  <c r="I50" i="13"/>
  <c r="J50" i="13"/>
  <c r="U48" i="13"/>
  <c r="V48" i="13"/>
  <c r="R48" i="13"/>
  <c r="S48" i="13"/>
  <c r="T48" i="13"/>
  <c r="D47" i="13"/>
  <c r="E47" i="13"/>
  <c r="F47" i="13"/>
  <c r="G47" i="13"/>
  <c r="C47" i="13"/>
  <c r="N45" i="13"/>
  <c r="O45" i="13"/>
  <c r="M45" i="13"/>
  <c r="P45" i="13"/>
  <c r="Q45" i="13"/>
  <c r="H42" i="13"/>
  <c r="K42" i="13"/>
  <c r="L42" i="13"/>
  <c r="I42" i="13"/>
  <c r="J42" i="13"/>
  <c r="U40" i="13"/>
  <c r="V40" i="13"/>
  <c r="R40" i="13"/>
  <c r="S40" i="13"/>
  <c r="T40" i="13"/>
  <c r="D39" i="13"/>
  <c r="E39" i="13"/>
  <c r="C39" i="13"/>
  <c r="F39" i="13"/>
  <c r="G39" i="13"/>
  <c r="N37" i="13"/>
  <c r="O37" i="13"/>
  <c r="P37" i="13"/>
  <c r="Q37" i="13"/>
  <c r="M37" i="13"/>
  <c r="I34" i="13"/>
  <c r="J34" i="13"/>
  <c r="K34" i="13"/>
  <c r="H34" i="13"/>
  <c r="L34" i="13"/>
  <c r="S32" i="13"/>
  <c r="U32" i="13"/>
  <c r="V32" i="13"/>
  <c r="R32" i="13"/>
  <c r="T32" i="13"/>
  <c r="D31" i="13"/>
  <c r="F31" i="13"/>
  <c r="E31" i="13"/>
  <c r="G31" i="13"/>
  <c r="C31" i="13"/>
  <c r="P29" i="13"/>
  <c r="Q29" i="13"/>
  <c r="N29" i="13"/>
  <c r="O29" i="13"/>
  <c r="M29" i="13"/>
  <c r="I26" i="13"/>
  <c r="J26" i="13"/>
  <c r="K26" i="13"/>
  <c r="H26" i="13"/>
  <c r="L26" i="13"/>
  <c r="S24" i="13"/>
  <c r="U24" i="13"/>
  <c r="V24" i="13"/>
  <c r="R24" i="13"/>
  <c r="T24" i="13"/>
  <c r="D23" i="13"/>
  <c r="F23" i="13"/>
  <c r="E23" i="13"/>
  <c r="G23" i="13"/>
  <c r="C23" i="13"/>
  <c r="P21" i="13"/>
  <c r="Q21" i="13"/>
  <c r="N21" i="13"/>
  <c r="O21" i="13"/>
  <c r="M21" i="13"/>
  <c r="I18" i="13"/>
  <c r="J18" i="13"/>
  <c r="K18" i="13"/>
  <c r="H18" i="13"/>
  <c r="L18" i="13"/>
  <c r="S16" i="13"/>
  <c r="U16" i="13"/>
  <c r="V16" i="13"/>
  <c r="R16" i="13"/>
  <c r="T16" i="13"/>
  <c r="E15" i="13"/>
  <c r="D15" i="13"/>
  <c r="C15" i="13"/>
  <c r="G15" i="13"/>
  <c r="F15" i="13"/>
  <c r="D56" i="18"/>
  <c r="D52" i="18"/>
  <c r="D48" i="18"/>
  <c r="D44" i="18"/>
  <c r="D40" i="18"/>
  <c r="D36" i="18"/>
  <c r="D32" i="18"/>
  <c r="D28" i="18"/>
  <c r="D24" i="18"/>
  <c r="D20" i="18"/>
  <c r="D16" i="18"/>
  <c r="D12" i="18"/>
  <c r="J53" i="13"/>
  <c r="K53" i="13"/>
  <c r="H53" i="13"/>
  <c r="I53" i="13"/>
  <c r="L53" i="13"/>
  <c r="T51" i="13"/>
  <c r="U51" i="13"/>
  <c r="V51" i="13"/>
  <c r="S51" i="13"/>
  <c r="R51" i="13"/>
  <c r="J45" i="13"/>
  <c r="K45" i="13"/>
  <c r="L45" i="13"/>
  <c r="H45" i="13"/>
  <c r="I45" i="13"/>
  <c r="H64" i="13"/>
  <c r="I64" i="13"/>
  <c r="K64" i="13"/>
  <c r="L64" i="13"/>
  <c r="J64" i="13"/>
  <c r="V62" i="13"/>
  <c r="S62" i="13"/>
  <c r="U62" i="13"/>
  <c r="T62" i="13"/>
  <c r="R62" i="13"/>
  <c r="C61" i="13"/>
  <c r="F61" i="13"/>
  <c r="G61" i="13"/>
  <c r="D61" i="13"/>
  <c r="E61" i="13"/>
  <c r="O59" i="13"/>
  <c r="P59" i="13"/>
  <c r="N59" i="13"/>
  <c r="M59" i="13"/>
  <c r="Q59" i="13"/>
  <c r="H56" i="13"/>
  <c r="I56" i="13"/>
  <c r="L56" i="13"/>
  <c r="K56" i="13"/>
  <c r="J56" i="13"/>
  <c r="U54" i="13"/>
  <c r="V54" i="13"/>
  <c r="S54" i="13"/>
  <c r="T54" i="13"/>
  <c r="R54" i="13"/>
  <c r="F53" i="13"/>
  <c r="G53" i="13"/>
  <c r="D53" i="13"/>
  <c r="E53" i="13"/>
  <c r="C53" i="13"/>
  <c r="M51" i="13"/>
  <c r="P51" i="13"/>
  <c r="Q51" i="13"/>
  <c r="N51" i="13"/>
  <c r="O51" i="13"/>
  <c r="I48" i="13"/>
  <c r="J48" i="13"/>
  <c r="K48" i="13"/>
  <c r="H48" i="13"/>
  <c r="L48" i="13"/>
  <c r="S46" i="13"/>
  <c r="T46" i="13"/>
  <c r="U46" i="13"/>
  <c r="V46" i="13"/>
  <c r="R46" i="13"/>
  <c r="F45" i="13"/>
  <c r="G45" i="13"/>
  <c r="C45" i="13"/>
  <c r="E45" i="13"/>
  <c r="D45" i="13"/>
  <c r="M43" i="13"/>
  <c r="P43" i="13"/>
  <c r="Q43" i="13"/>
  <c r="N43" i="13"/>
  <c r="O43" i="13"/>
  <c r="I40" i="13"/>
  <c r="J40" i="13"/>
  <c r="K40" i="13"/>
  <c r="L40" i="13"/>
  <c r="H40" i="13"/>
  <c r="S38" i="13"/>
  <c r="T38" i="13"/>
  <c r="R38" i="13"/>
  <c r="U38" i="13"/>
  <c r="V38" i="13"/>
  <c r="F37" i="13"/>
  <c r="G37" i="13"/>
  <c r="E37" i="13"/>
  <c r="C37" i="13"/>
  <c r="D37" i="13"/>
  <c r="N35" i="13"/>
  <c r="O35" i="13"/>
  <c r="P35" i="13"/>
  <c r="M35" i="13"/>
  <c r="Q35" i="13"/>
  <c r="H32" i="13"/>
  <c r="I32" i="13"/>
  <c r="K32" i="13"/>
  <c r="J32" i="13"/>
  <c r="L32" i="13"/>
  <c r="U30" i="13"/>
  <c r="V30" i="13"/>
  <c r="S30" i="13"/>
  <c r="T30" i="13"/>
  <c r="R30" i="13"/>
  <c r="D29" i="13"/>
  <c r="F29" i="13"/>
  <c r="G29" i="13"/>
  <c r="C29" i="13"/>
  <c r="E29" i="13"/>
  <c r="N27" i="13"/>
  <c r="O27" i="13"/>
  <c r="P27" i="13"/>
  <c r="M27" i="13"/>
  <c r="Q27" i="13"/>
  <c r="H24" i="13"/>
  <c r="I24" i="13"/>
  <c r="K24" i="13"/>
  <c r="J24" i="13"/>
  <c r="L24" i="13"/>
  <c r="U22" i="13"/>
  <c r="V22" i="13"/>
  <c r="S22" i="13"/>
  <c r="T22" i="13"/>
  <c r="R22" i="13"/>
  <c r="D21" i="13"/>
  <c r="F21" i="13"/>
  <c r="G21" i="13"/>
  <c r="E21" i="13"/>
  <c r="C21" i="13"/>
  <c r="N19" i="13"/>
  <c r="O19" i="13"/>
  <c r="P19" i="13"/>
  <c r="M19" i="13"/>
  <c r="Q19" i="13"/>
  <c r="H16" i="13"/>
  <c r="I16" i="13"/>
  <c r="K16" i="13"/>
  <c r="J16" i="13"/>
  <c r="L16" i="13"/>
  <c r="M40" i="13"/>
  <c r="N40" i="13"/>
  <c r="Q40" i="13"/>
  <c r="O40" i="13"/>
  <c r="P40" i="13"/>
  <c r="O24" i="13"/>
  <c r="P24" i="13"/>
  <c r="Q24" i="13"/>
  <c r="M24" i="13"/>
  <c r="N24" i="13"/>
  <c r="V19" i="13"/>
  <c r="R19" i="13"/>
  <c r="T19" i="13"/>
  <c r="U19" i="13"/>
  <c r="S19" i="13"/>
  <c r="C36" i="18"/>
  <c r="E64" i="13"/>
  <c r="F64" i="13"/>
  <c r="G64" i="13"/>
  <c r="C64" i="13"/>
  <c r="D64" i="13"/>
  <c r="M62" i="13"/>
  <c r="N62" i="13"/>
  <c r="O62" i="13"/>
  <c r="P62" i="13"/>
  <c r="Q62" i="13"/>
  <c r="H59" i="13"/>
  <c r="L59" i="13"/>
  <c r="I59" i="13"/>
  <c r="J59" i="13"/>
  <c r="K59" i="13"/>
  <c r="T57" i="13"/>
  <c r="U57" i="13"/>
  <c r="V57" i="13"/>
  <c r="R57" i="13"/>
  <c r="S57" i="13"/>
  <c r="G56" i="13"/>
  <c r="E56" i="13"/>
  <c r="F56" i="13"/>
  <c r="D56" i="13"/>
  <c r="C56" i="13"/>
  <c r="M54" i="13"/>
  <c r="N54" i="13"/>
  <c r="O54" i="13"/>
  <c r="Q54" i="13"/>
  <c r="P54" i="13"/>
  <c r="L51" i="13"/>
  <c r="H51" i="13"/>
  <c r="I51" i="13"/>
  <c r="J51" i="13"/>
  <c r="K51" i="13"/>
  <c r="R49" i="13"/>
  <c r="S49" i="13"/>
  <c r="V49" i="13"/>
  <c r="T49" i="13"/>
  <c r="U49" i="13"/>
  <c r="E48" i="13"/>
  <c r="F48" i="13"/>
  <c r="D48" i="13"/>
  <c r="G48" i="13"/>
  <c r="C48" i="13"/>
  <c r="O46" i="13"/>
  <c r="P46" i="13"/>
  <c r="M46" i="13"/>
  <c r="N46" i="13"/>
  <c r="Q46" i="13"/>
  <c r="L43" i="13"/>
  <c r="H43" i="13"/>
  <c r="I43" i="13"/>
  <c r="J43" i="13"/>
  <c r="K43" i="13"/>
  <c r="R41" i="13"/>
  <c r="S41" i="13"/>
  <c r="V41" i="13"/>
  <c r="T41" i="13"/>
  <c r="U41" i="13"/>
  <c r="E40" i="13"/>
  <c r="F40" i="13"/>
  <c r="G40" i="13"/>
  <c r="C40" i="13"/>
  <c r="D40" i="13"/>
  <c r="O38" i="13"/>
  <c r="P38" i="13"/>
  <c r="Q38" i="13"/>
  <c r="M38" i="13"/>
  <c r="N38" i="13"/>
  <c r="H35" i="13"/>
  <c r="J35" i="13"/>
  <c r="L35" i="13"/>
  <c r="K35" i="13"/>
  <c r="I35" i="13"/>
  <c r="T33" i="13"/>
  <c r="U33" i="13"/>
  <c r="V33" i="13"/>
  <c r="R33" i="13"/>
  <c r="S33" i="13"/>
  <c r="G32" i="13"/>
  <c r="E32" i="13"/>
  <c r="F32" i="13"/>
  <c r="D32" i="13"/>
  <c r="C32" i="13"/>
  <c r="M30" i="13"/>
  <c r="N30" i="13"/>
  <c r="O30" i="13"/>
  <c r="Q30" i="13"/>
  <c r="P30" i="13"/>
  <c r="H27" i="13"/>
  <c r="J27" i="13"/>
  <c r="L27" i="13"/>
  <c r="I27" i="13"/>
  <c r="K27" i="13"/>
  <c r="T25" i="13"/>
  <c r="U25" i="13"/>
  <c r="V25" i="13"/>
  <c r="R25" i="13"/>
  <c r="S25" i="13"/>
  <c r="G24" i="13"/>
  <c r="E24" i="13"/>
  <c r="F24" i="13"/>
  <c r="D24" i="13"/>
  <c r="C24" i="13"/>
  <c r="M22" i="13"/>
  <c r="N22" i="13"/>
  <c r="O22" i="13"/>
  <c r="Q22" i="13"/>
  <c r="P22" i="13"/>
  <c r="H19" i="13"/>
  <c r="J19" i="13"/>
  <c r="L19" i="13"/>
  <c r="I19" i="13"/>
  <c r="K19" i="13"/>
  <c r="T17" i="13"/>
  <c r="U17" i="13"/>
  <c r="V17" i="13"/>
  <c r="R17" i="13"/>
  <c r="S17" i="13"/>
  <c r="G16" i="13"/>
  <c r="E16" i="13"/>
  <c r="F16" i="13"/>
  <c r="D16" i="13"/>
  <c r="C16" i="13"/>
  <c r="E58" i="18"/>
  <c r="E54" i="18"/>
  <c r="E50" i="18"/>
  <c r="E46" i="18"/>
  <c r="E42" i="18"/>
  <c r="E38" i="18"/>
  <c r="C37" i="18"/>
  <c r="E34" i="18"/>
  <c r="E30" i="18"/>
  <c r="E26" i="18"/>
  <c r="E22" i="18"/>
  <c r="E18" i="18"/>
  <c r="E14" i="18"/>
  <c r="C13" i="18"/>
  <c r="E10" i="18"/>
  <c r="O64" i="13"/>
  <c r="P64" i="13"/>
  <c r="Q64" i="13"/>
  <c r="M64" i="13"/>
  <c r="N64" i="13"/>
  <c r="V59" i="13"/>
  <c r="T59" i="13"/>
  <c r="U59" i="13"/>
  <c r="S59" i="13"/>
  <c r="R59" i="13"/>
  <c r="O32" i="13"/>
  <c r="P32" i="13"/>
  <c r="Q32" i="13"/>
  <c r="M32" i="13"/>
  <c r="N32" i="13"/>
  <c r="H21" i="13"/>
  <c r="I21" i="13"/>
  <c r="J21" i="13"/>
  <c r="L21" i="13"/>
  <c r="K21" i="13"/>
  <c r="K62" i="13"/>
  <c r="L62" i="13"/>
  <c r="H62" i="13"/>
  <c r="I62" i="13"/>
  <c r="J62" i="13"/>
  <c r="S60" i="13"/>
  <c r="T60" i="13"/>
  <c r="U60" i="13"/>
  <c r="R60" i="13"/>
  <c r="V60" i="13"/>
  <c r="F59" i="13"/>
  <c r="G59" i="13"/>
  <c r="D59" i="13"/>
  <c r="E59" i="13"/>
  <c r="C59" i="13"/>
  <c r="M57" i="13"/>
  <c r="N57" i="13"/>
  <c r="P57" i="13"/>
  <c r="Q57" i="13"/>
  <c r="O57" i="13"/>
  <c r="H54" i="13"/>
  <c r="K54" i="13"/>
  <c r="L54" i="13"/>
  <c r="I54" i="13"/>
  <c r="J54" i="13"/>
  <c r="R52" i="13"/>
  <c r="U52" i="13"/>
  <c r="V52" i="13"/>
  <c r="S52" i="13"/>
  <c r="T52" i="13"/>
  <c r="D51" i="13"/>
  <c r="E51" i="13"/>
  <c r="F51" i="13"/>
  <c r="G51" i="13"/>
  <c r="C51" i="13"/>
  <c r="N49" i="13"/>
  <c r="O49" i="13"/>
  <c r="P49" i="13"/>
  <c r="Q49" i="13"/>
  <c r="M49" i="13"/>
  <c r="K46" i="13"/>
  <c r="L46" i="13"/>
  <c r="H46" i="13"/>
  <c r="I46" i="13"/>
  <c r="J46" i="13"/>
  <c r="R44" i="13"/>
  <c r="U44" i="13"/>
  <c r="V44" i="13"/>
  <c r="S44" i="13"/>
  <c r="T44" i="13"/>
  <c r="D43" i="13"/>
  <c r="E43" i="13"/>
  <c r="F43" i="13"/>
  <c r="C43" i="13"/>
  <c r="G43" i="13"/>
  <c r="N41" i="13"/>
  <c r="O41" i="13"/>
  <c r="P41" i="13"/>
  <c r="M41" i="13"/>
  <c r="Q41" i="13"/>
  <c r="K38" i="13"/>
  <c r="L38" i="13"/>
  <c r="H38" i="13"/>
  <c r="J38" i="13"/>
  <c r="I38" i="13"/>
  <c r="R36" i="13"/>
  <c r="U36" i="13"/>
  <c r="V36" i="13"/>
  <c r="S36" i="13"/>
  <c r="T36" i="13"/>
  <c r="F35" i="13"/>
  <c r="G35" i="13"/>
  <c r="D35" i="13"/>
  <c r="E35" i="13"/>
  <c r="C35" i="13"/>
  <c r="M33" i="13"/>
  <c r="N33" i="13"/>
  <c r="P33" i="13"/>
  <c r="O33" i="13"/>
  <c r="Q33" i="13"/>
  <c r="I30" i="13"/>
  <c r="K30" i="13"/>
  <c r="L30" i="13"/>
  <c r="H30" i="13"/>
  <c r="J30" i="13"/>
  <c r="S28" i="13"/>
  <c r="T28" i="13"/>
  <c r="U28" i="13"/>
  <c r="R28" i="13"/>
  <c r="V28" i="13"/>
  <c r="F27" i="13"/>
  <c r="G27" i="13"/>
  <c r="D27" i="13"/>
  <c r="E27" i="13"/>
  <c r="C27" i="13"/>
  <c r="M25" i="13"/>
  <c r="N25" i="13"/>
  <c r="P25" i="13"/>
  <c r="O25" i="13"/>
  <c r="Q25" i="13"/>
  <c r="I22" i="13"/>
  <c r="K22" i="13"/>
  <c r="L22" i="13"/>
  <c r="H22" i="13"/>
  <c r="J22" i="13"/>
  <c r="S20" i="13"/>
  <c r="T20" i="13"/>
  <c r="U20" i="13"/>
  <c r="R20" i="13"/>
  <c r="V20" i="13"/>
  <c r="F19" i="13"/>
  <c r="G19" i="13"/>
  <c r="D19" i="13"/>
  <c r="E19" i="13"/>
  <c r="C19" i="13"/>
  <c r="M17" i="13"/>
  <c r="N17" i="13"/>
  <c r="P17" i="13"/>
  <c r="O17" i="13"/>
  <c r="Q17" i="13"/>
  <c r="D58" i="18"/>
  <c r="D54" i="18"/>
  <c r="D50" i="18"/>
  <c r="D46" i="18"/>
  <c r="D42" i="18"/>
  <c r="D38" i="18"/>
  <c r="D34" i="18"/>
  <c r="D30" i="18"/>
  <c r="D26" i="18"/>
  <c r="D22" i="18"/>
  <c r="D18" i="18"/>
  <c r="D14" i="18"/>
  <c r="D10" i="18"/>
  <c r="E34" i="13"/>
  <c r="G34" i="13"/>
  <c r="D34" i="13"/>
  <c r="C34" i="13"/>
  <c r="F34" i="13"/>
  <c r="E18" i="13"/>
  <c r="G18" i="13"/>
  <c r="D18" i="13"/>
  <c r="C18" i="13"/>
  <c r="F18" i="13"/>
  <c r="S63" i="13"/>
  <c r="T63" i="13"/>
  <c r="R63" i="13"/>
  <c r="V63" i="13"/>
  <c r="U63" i="13"/>
  <c r="F62" i="13"/>
  <c r="G62" i="13"/>
  <c r="C62" i="13"/>
  <c r="D62" i="13"/>
  <c r="E62" i="13"/>
  <c r="M60" i="13"/>
  <c r="Q60" i="13"/>
  <c r="O60" i="13"/>
  <c r="N60" i="13"/>
  <c r="P60" i="13"/>
  <c r="L57" i="13"/>
  <c r="J57" i="13"/>
  <c r="K57" i="13"/>
  <c r="H57" i="13"/>
  <c r="I57" i="13"/>
  <c r="R55" i="13"/>
  <c r="S55" i="13"/>
  <c r="T55" i="13"/>
  <c r="U55" i="13"/>
  <c r="V55" i="13"/>
  <c r="D54" i="13"/>
  <c r="G54" i="13"/>
  <c r="E54" i="13"/>
  <c r="C54" i="13"/>
  <c r="F54" i="13"/>
  <c r="Q52" i="13"/>
  <c r="M52" i="13"/>
  <c r="N52" i="13"/>
  <c r="O52" i="13"/>
  <c r="P52" i="13"/>
  <c r="J49" i="13"/>
  <c r="K49" i="13"/>
  <c r="L49" i="13"/>
  <c r="I49" i="13"/>
  <c r="H49" i="13"/>
  <c r="T47" i="13"/>
  <c r="U47" i="13"/>
  <c r="V47" i="13"/>
  <c r="R47" i="13"/>
  <c r="S47" i="13"/>
  <c r="D46" i="13"/>
  <c r="G46" i="13"/>
  <c r="C46" i="13"/>
  <c r="E46" i="13"/>
  <c r="F46" i="13"/>
  <c r="Q44" i="13"/>
  <c r="M44" i="13"/>
  <c r="N44" i="13"/>
  <c r="O44" i="13"/>
  <c r="P44" i="13"/>
  <c r="J41" i="13"/>
  <c r="K41" i="13"/>
  <c r="H41" i="13"/>
  <c r="I41" i="13"/>
  <c r="L41" i="13"/>
  <c r="T39" i="13"/>
  <c r="U39" i="13"/>
  <c r="R39" i="13"/>
  <c r="S39" i="13"/>
  <c r="V39" i="13"/>
  <c r="D38" i="13"/>
  <c r="G38" i="13"/>
  <c r="E38" i="13"/>
  <c r="C38" i="13"/>
  <c r="F38" i="13"/>
  <c r="Q36" i="13"/>
  <c r="M36" i="13"/>
  <c r="N36" i="13"/>
  <c r="O36" i="13"/>
  <c r="P36" i="13"/>
  <c r="L33" i="13"/>
  <c r="H33" i="13"/>
  <c r="J33" i="13"/>
  <c r="K33" i="13"/>
  <c r="I33" i="13"/>
  <c r="R31" i="13"/>
  <c r="S31" i="13"/>
  <c r="T31" i="13"/>
  <c r="V31" i="13"/>
  <c r="U31" i="13"/>
  <c r="E30" i="13"/>
  <c r="F30" i="13"/>
  <c r="G30" i="13"/>
  <c r="D30" i="13"/>
  <c r="C30" i="13"/>
  <c r="M28" i="13"/>
  <c r="O28" i="13"/>
  <c r="Q28" i="13"/>
  <c r="N28" i="13"/>
  <c r="P28" i="13"/>
  <c r="L25" i="13"/>
  <c r="H25" i="13"/>
  <c r="J25" i="13"/>
  <c r="K25" i="13"/>
  <c r="I25" i="13"/>
  <c r="R23" i="13"/>
  <c r="S23" i="13"/>
  <c r="T23" i="13"/>
  <c r="V23" i="13"/>
  <c r="U23" i="13"/>
  <c r="E22" i="13"/>
  <c r="F22" i="13"/>
  <c r="G22" i="13"/>
  <c r="D22" i="13"/>
  <c r="C22" i="13"/>
  <c r="M20" i="13"/>
  <c r="O20" i="13"/>
  <c r="Q20" i="13"/>
  <c r="N20" i="13"/>
  <c r="P20" i="13"/>
  <c r="L17" i="13"/>
  <c r="H17" i="13"/>
  <c r="J17" i="13"/>
  <c r="K17" i="13"/>
  <c r="I17" i="13"/>
  <c r="R15" i="13"/>
  <c r="U15" i="13"/>
  <c r="T15" i="13"/>
  <c r="V15" i="13"/>
  <c r="S15" i="13"/>
  <c r="E59" i="18"/>
  <c r="C58" i="18"/>
  <c r="E55" i="18"/>
  <c r="C54" i="18"/>
  <c r="E51" i="18"/>
  <c r="C50" i="18"/>
  <c r="E47" i="18"/>
  <c r="C46" i="18"/>
  <c r="E43" i="18"/>
  <c r="C42" i="18"/>
  <c r="E39" i="18"/>
  <c r="C38" i="18"/>
  <c r="E35" i="18"/>
  <c r="C34" i="18"/>
  <c r="E31" i="18"/>
  <c r="C30" i="18"/>
  <c r="E27" i="18"/>
  <c r="C26" i="18"/>
  <c r="E23" i="18"/>
  <c r="C22" i="18"/>
  <c r="E19" i="18"/>
  <c r="C18" i="18"/>
  <c r="E15" i="18"/>
  <c r="C14" i="18"/>
  <c r="E11" i="18"/>
  <c r="C10" i="18"/>
  <c r="H29" i="13"/>
  <c r="I29" i="13"/>
  <c r="J29" i="13"/>
  <c r="L29" i="13"/>
  <c r="K29" i="13"/>
  <c r="V27" i="13"/>
  <c r="R27" i="13"/>
  <c r="T27" i="13"/>
  <c r="U27" i="13"/>
  <c r="S27" i="13"/>
  <c r="P63" i="13"/>
  <c r="Q63" i="13"/>
  <c r="M63" i="13"/>
  <c r="N63" i="13"/>
  <c r="O63" i="13"/>
  <c r="K60" i="13"/>
  <c r="L60" i="13"/>
  <c r="I60" i="13"/>
  <c r="J60" i="13"/>
  <c r="H60" i="13"/>
  <c r="R58" i="13"/>
  <c r="S58" i="13"/>
  <c r="T58" i="13"/>
  <c r="U58" i="13"/>
  <c r="V58" i="13"/>
  <c r="D57" i="13"/>
  <c r="E57" i="13"/>
  <c r="F57" i="13"/>
  <c r="G57" i="13"/>
  <c r="C57" i="13"/>
  <c r="P55" i="13"/>
  <c r="Q55" i="13"/>
  <c r="M55" i="13"/>
  <c r="N55" i="13"/>
  <c r="O55" i="13"/>
  <c r="I52" i="13"/>
  <c r="J52" i="13"/>
  <c r="H52" i="13"/>
  <c r="K52" i="13"/>
  <c r="L52" i="13"/>
  <c r="S50" i="13"/>
  <c r="T50" i="13"/>
  <c r="R50" i="13"/>
  <c r="V50" i="13"/>
  <c r="U50" i="13"/>
  <c r="F49" i="13"/>
  <c r="G49" i="13"/>
  <c r="D49" i="13"/>
  <c r="C49" i="13"/>
  <c r="E49" i="13"/>
  <c r="P47" i="13"/>
  <c r="Q47" i="13"/>
  <c r="M47" i="13"/>
  <c r="N47" i="13"/>
  <c r="O47" i="13"/>
  <c r="I44" i="13"/>
  <c r="J44" i="13"/>
  <c r="K44" i="13"/>
  <c r="L44" i="13"/>
  <c r="H44" i="13"/>
  <c r="S42" i="13"/>
  <c r="T42" i="13"/>
  <c r="U42" i="13"/>
  <c r="V42" i="13"/>
  <c r="R42" i="13"/>
  <c r="F41" i="13"/>
  <c r="G41" i="13"/>
  <c r="D41" i="13"/>
  <c r="E41" i="13"/>
  <c r="C41" i="13"/>
  <c r="P39" i="13"/>
  <c r="Q39" i="13"/>
  <c r="M39" i="13"/>
  <c r="N39" i="13"/>
  <c r="O39" i="13"/>
  <c r="I36" i="13"/>
  <c r="J36" i="13"/>
  <c r="H36" i="13"/>
  <c r="K36" i="13"/>
  <c r="L36" i="13"/>
  <c r="R34" i="13"/>
  <c r="S34" i="13"/>
  <c r="U34" i="13"/>
  <c r="T34" i="13"/>
  <c r="V34" i="13"/>
  <c r="D33" i="13"/>
  <c r="E33" i="13"/>
  <c r="F33" i="13"/>
  <c r="G33" i="13"/>
  <c r="C33" i="13"/>
  <c r="N31" i="13"/>
  <c r="P31" i="13"/>
  <c r="Q31" i="13"/>
  <c r="M31" i="13"/>
  <c r="O31" i="13"/>
  <c r="K28" i="13"/>
  <c r="L28" i="13"/>
  <c r="I28" i="13"/>
  <c r="J28" i="13"/>
  <c r="H28" i="13"/>
  <c r="R26" i="13"/>
  <c r="S26" i="13"/>
  <c r="U26" i="13"/>
  <c r="V26" i="13"/>
  <c r="T26" i="13"/>
  <c r="D25" i="13"/>
  <c r="E25" i="13"/>
  <c r="F25" i="13"/>
  <c r="C25" i="13"/>
  <c r="G25" i="13"/>
  <c r="N23" i="13"/>
  <c r="P23" i="13"/>
  <c r="Q23" i="13"/>
  <c r="M23" i="13"/>
  <c r="O23" i="13"/>
  <c r="K20" i="13"/>
  <c r="L20" i="13"/>
  <c r="I20" i="13"/>
  <c r="J20" i="13"/>
  <c r="H20" i="13"/>
  <c r="R18" i="13"/>
  <c r="S18" i="13"/>
  <c r="U18" i="13"/>
  <c r="T18" i="13"/>
  <c r="V18" i="13"/>
  <c r="D17" i="13"/>
  <c r="E17" i="13"/>
  <c r="F17" i="13"/>
  <c r="G17" i="13"/>
  <c r="C17" i="13"/>
  <c r="Q15" i="13"/>
  <c r="M15" i="13"/>
  <c r="O15" i="13"/>
  <c r="N15" i="13"/>
  <c r="P15" i="13"/>
  <c r="D51" i="18"/>
  <c r="D47" i="18"/>
  <c r="D19" i="18"/>
  <c r="C17" i="26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M65" i="13" l="1"/>
  <c r="N65" i="13"/>
  <c r="O65" i="13"/>
  <c r="P65" i="13"/>
  <c r="Q65" i="13"/>
  <c r="C60" i="18"/>
  <c r="U65" i="13"/>
  <c r="V65" i="13"/>
  <c r="R65" i="13"/>
  <c r="S65" i="13"/>
  <c r="T65" i="13"/>
  <c r="E60" i="18"/>
  <c r="L65" i="13"/>
  <c r="J65" i="13"/>
  <c r="K65" i="13"/>
  <c r="H65" i="13"/>
  <c r="I65" i="13"/>
  <c r="D60" i="18"/>
  <c r="E65" i="13"/>
  <c r="F65" i="13"/>
  <c r="D65" i="13"/>
  <c r="C65" i="13"/>
  <c r="G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V61" i="20" s="1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T12" i="20"/>
  <c r="U12" i="20"/>
  <c r="V12" i="20"/>
  <c r="W12" i="20"/>
  <c r="X12" i="20"/>
  <c r="T13" i="20"/>
  <c r="V13" i="20"/>
  <c r="W13" i="20"/>
  <c r="X13" i="20"/>
  <c r="T14" i="20"/>
  <c r="U14" i="20"/>
  <c r="V14" i="20"/>
  <c r="W14" i="20"/>
  <c r="X14" i="20"/>
  <c r="T15" i="20"/>
  <c r="U15" i="20"/>
  <c r="V15" i="20"/>
  <c r="W15" i="20"/>
  <c r="X15" i="20"/>
  <c r="T16" i="20"/>
  <c r="U16" i="20"/>
  <c r="V16" i="20"/>
  <c r="W16" i="20"/>
  <c r="X16" i="20"/>
  <c r="T17" i="20"/>
  <c r="U17" i="20"/>
  <c r="V17" i="20"/>
  <c r="W17" i="20"/>
  <c r="X17" i="20"/>
  <c r="T18" i="20"/>
  <c r="U18" i="20"/>
  <c r="V18" i="20"/>
  <c r="W18" i="20"/>
  <c r="X18" i="20"/>
  <c r="T19" i="20"/>
  <c r="U19" i="20"/>
  <c r="V19" i="20"/>
  <c r="W19" i="20"/>
  <c r="X19" i="20"/>
  <c r="T20" i="20"/>
  <c r="U20" i="20"/>
  <c r="V20" i="20"/>
  <c r="W20" i="20"/>
  <c r="X20" i="20"/>
  <c r="T21" i="20"/>
  <c r="U21" i="20"/>
  <c r="V21" i="20"/>
  <c r="W21" i="20"/>
  <c r="X21" i="20"/>
  <c r="T22" i="20"/>
  <c r="U22" i="20"/>
  <c r="V22" i="20"/>
  <c r="W22" i="20"/>
  <c r="X22" i="20"/>
  <c r="T23" i="20"/>
  <c r="U23" i="20"/>
  <c r="V23" i="20"/>
  <c r="W23" i="20"/>
  <c r="X23" i="20"/>
  <c r="T24" i="20"/>
  <c r="U24" i="20"/>
  <c r="V24" i="20"/>
  <c r="W24" i="20"/>
  <c r="X24" i="20"/>
  <c r="T25" i="20"/>
  <c r="U25" i="20"/>
  <c r="V25" i="20"/>
  <c r="W25" i="20"/>
  <c r="X25" i="20"/>
  <c r="T26" i="20"/>
  <c r="U26" i="20"/>
  <c r="V26" i="20"/>
  <c r="W26" i="20"/>
  <c r="X26" i="20"/>
  <c r="T27" i="20"/>
  <c r="U27" i="20"/>
  <c r="V27" i="20"/>
  <c r="W27" i="20"/>
  <c r="X27" i="20"/>
  <c r="T28" i="20"/>
  <c r="U28" i="20"/>
  <c r="V28" i="20"/>
  <c r="W28" i="20"/>
  <c r="X28" i="20"/>
  <c r="T29" i="20"/>
  <c r="U29" i="20"/>
  <c r="V29" i="20"/>
  <c r="W29" i="20"/>
  <c r="X29" i="20"/>
  <c r="T30" i="20"/>
  <c r="U30" i="20"/>
  <c r="V30" i="20"/>
  <c r="W30" i="20"/>
  <c r="X30" i="20"/>
  <c r="T31" i="20"/>
  <c r="U31" i="20"/>
  <c r="V31" i="20"/>
  <c r="W31" i="20"/>
  <c r="X31" i="20"/>
  <c r="T32" i="20"/>
  <c r="U32" i="20"/>
  <c r="V32" i="20"/>
  <c r="W32" i="20"/>
  <c r="X32" i="20"/>
  <c r="T33" i="20"/>
  <c r="U33" i="20"/>
  <c r="V33" i="20"/>
  <c r="W33" i="20"/>
  <c r="X33" i="20"/>
  <c r="T34" i="20"/>
  <c r="U34" i="20"/>
  <c r="V34" i="20"/>
  <c r="W34" i="20"/>
  <c r="X34" i="20"/>
  <c r="T35" i="20"/>
  <c r="U35" i="20"/>
  <c r="V35" i="20"/>
  <c r="W35" i="20"/>
  <c r="X35" i="20"/>
  <c r="T36" i="20"/>
  <c r="U36" i="20"/>
  <c r="V36" i="20"/>
  <c r="W36" i="20"/>
  <c r="X36" i="20"/>
  <c r="T37" i="20"/>
  <c r="U37" i="20"/>
  <c r="V37" i="20"/>
  <c r="W37" i="20"/>
  <c r="X37" i="20"/>
  <c r="T38" i="20"/>
  <c r="U38" i="20"/>
  <c r="V38" i="20"/>
  <c r="W38" i="20"/>
  <c r="X38" i="20"/>
  <c r="T39" i="20"/>
  <c r="U39" i="20"/>
  <c r="V39" i="20"/>
  <c r="W39" i="20"/>
  <c r="X39" i="20"/>
  <c r="T40" i="20"/>
  <c r="U40" i="20"/>
  <c r="V40" i="20"/>
  <c r="W40" i="20"/>
  <c r="X40" i="20"/>
  <c r="T41" i="20"/>
  <c r="U41" i="20"/>
  <c r="V41" i="20"/>
  <c r="W41" i="20"/>
  <c r="X41" i="20"/>
  <c r="T42" i="20"/>
  <c r="U42" i="20"/>
  <c r="V42" i="20"/>
  <c r="W42" i="20"/>
  <c r="X42" i="20"/>
  <c r="T43" i="20"/>
  <c r="U43" i="20"/>
  <c r="V43" i="20"/>
  <c r="W43" i="20"/>
  <c r="X43" i="20"/>
  <c r="T44" i="20"/>
  <c r="U44" i="20"/>
  <c r="V44" i="20"/>
  <c r="W44" i="20"/>
  <c r="X44" i="20"/>
  <c r="T45" i="20"/>
  <c r="U45" i="20"/>
  <c r="V45" i="20"/>
  <c r="W45" i="20"/>
  <c r="X45" i="20"/>
  <c r="T46" i="20"/>
  <c r="U46" i="20"/>
  <c r="V46" i="20"/>
  <c r="W46" i="20"/>
  <c r="X46" i="20"/>
  <c r="T47" i="20"/>
  <c r="U47" i="20"/>
  <c r="V47" i="20"/>
  <c r="W47" i="20"/>
  <c r="X47" i="20"/>
  <c r="T48" i="20"/>
  <c r="U48" i="20"/>
  <c r="V48" i="20"/>
  <c r="W48" i="20"/>
  <c r="X48" i="20"/>
  <c r="T49" i="20"/>
  <c r="U49" i="20"/>
  <c r="V49" i="20"/>
  <c r="W49" i="20"/>
  <c r="X49" i="20"/>
  <c r="T50" i="20"/>
  <c r="U50" i="20"/>
  <c r="V50" i="20"/>
  <c r="W50" i="20"/>
  <c r="X50" i="20"/>
  <c r="T51" i="20"/>
  <c r="U51" i="20"/>
  <c r="V51" i="20"/>
  <c r="W51" i="20"/>
  <c r="X51" i="20"/>
  <c r="T52" i="20"/>
  <c r="U52" i="20"/>
  <c r="V52" i="20"/>
  <c r="W52" i="20"/>
  <c r="X52" i="20"/>
  <c r="T53" i="20"/>
  <c r="U53" i="20"/>
  <c r="V53" i="20"/>
  <c r="W53" i="20"/>
  <c r="X53" i="20"/>
  <c r="T54" i="20"/>
  <c r="U54" i="20"/>
  <c r="V54" i="20"/>
  <c r="W54" i="20"/>
  <c r="X54" i="20"/>
  <c r="T55" i="20"/>
  <c r="U55" i="20"/>
  <c r="V55" i="20"/>
  <c r="W55" i="20"/>
  <c r="X55" i="20"/>
  <c r="T56" i="20"/>
  <c r="U56" i="20"/>
  <c r="V56" i="20"/>
  <c r="W56" i="20"/>
  <c r="X56" i="20"/>
  <c r="T57" i="20"/>
  <c r="U57" i="20"/>
  <c r="V57" i="20"/>
  <c r="W57" i="20"/>
  <c r="X57" i="20"/>
  <c r="T58" i="20"/>
  <c r="U58" i="20"/>
  <c r="V58" i="20"/>
  <c r="W58" i="20"/>
  <c r="X58" i="20"/>
  <c r="T59" i="20"/>
  <c r="U59" i="20"/>
  <c r="V59" i="20"/>
  <c r="W59" i="20"/>
  <c r="X59" i="20"/>
  <c r="T60" i="20"/>
  <c r="U60" i="20"/>
  <c r="V60" i="20"/>
  <c r="W60" i="20"/>
  <c r="X60" i="20"/>
  <c r="X11" i="20"/>
  <c r="W11" i="20"/>
  <c r="V11" i="20"/>
  <c r="U11" i="20"/>
  <c r="T11" i="20"/>
  <c r="U61" i="20" l="1"/>
</calcChain>
</file>

<file path=xl/sharedStrings.xml><?xml version="1.0" encoding="utf-8"?>
<sst xmlns="http://schemas.openxmlformats.org/spreadsheetml/2006/main" count="1757" uniqueCount="297">
  <si>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</si>
  <si>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</si>
  <si>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</si>
  <si>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</si>
  <si>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</si>
  <si>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</si>
  <si>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</si>
  <si>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</si>
  <si>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</si>
  <si>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</si>
  <si>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</si>
  <si>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</si>
  <si>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</si>
  <si>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</si>
  <si>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</si>
  <si>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</si>
  <si>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</si>
  <si>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</si>
  <si>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</si>
  <si>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</si>
  <si>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</si>
  <si>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</si>
  <si>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</si>
  <si>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</si>
  <si>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</si>
  <si>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</si>
  <si>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</si>
  <si>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</si>
  <si>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</si>
  <si>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</si>
  <si>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</si>
  <si>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</si>
  <si>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</si>
  <si>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</si>
  <si>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</si>
  <si>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</si>
  <si>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</si>
  <si>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</si>
  <si>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</si>
  <si>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</si>
  <si>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</si>
  <si>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</si>
  <si>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</si>
  <si>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</si>
  <si>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</si>
  <si>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</si>
  <si>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</si>
  <si>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</si>
  <si>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</si>
  <si>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</si>
  <si>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</si>
  <si>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</si>
  <si>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</si>
  <si>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</si>
  <si>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</si>
  <si>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</si>
  <si>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</si>
  <si>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</si>
  <si>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</si>
  <si>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</si>
  <si>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</si>
  <si>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</si>
  <si>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</si>
  <si>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</si>
  <si>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</si>
  <si>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</si>
  <si>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</si>
  <si>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</si>
  <si>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</si>
  <si>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</si>
  <si>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</si>
  <si>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</si>
  <si>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</si>
  <si>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</si>
  <si>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</si>
  <si>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</si>
  <si>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</si>
  <si>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</si>
  <si>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</si>
  <si>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</si>
  <si>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</si>
  <si>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</si>
  <si>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</si>
  <si>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</si>
  <si>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</si>
  <si>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</si>
  <si>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</si>
  <si>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</si>
  <si>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</si>
  <si>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</si>
  <si>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</si>
  <si>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</si>
  <si>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</si>
  <si>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</si>
  <si>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</si>
  <si>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</si>
  <si>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</si>
  <si>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</si>
  <si>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</si>
  <si>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</si>
  <si>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</si>
  <si>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</si>
  <si>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</si>
  <si>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</si>
  <si>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</si>
  <si>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</si>
  <si>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</si>
  <si>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</si>
  <si>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</si>
  <si>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</si>
  <si>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</si>
  <si>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</si>
  <si>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</si>
  <si>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</si>
  <si>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</si>
  <si>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</si>
  <si>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</si>
  <si>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</si>
  <si>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</si>
  <si>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</si>
  <si>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</si>
  <si>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</si>
  <si>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</si>
  <si>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</si>
  <si>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</si>
  <si>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</si>
  <si>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</si>
  <si>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</si>
  <si>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</si>
  <si>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</si>
  <si>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</si>
  <si>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</si>
  <si>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</si>
  <si>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</si>
  <si>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</si>
  <si>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</si>
  <si>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</si>
  <si>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</si>
  <si>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</si>
  <si>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</si>
  <si>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</si>
  <si>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</si>
  <si>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</si>
  <si>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</si>
  <si>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</si>
  <si>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</si>
  <si>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</si>
  <si>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</si>
  <si>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</si>
  <si>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</si>
  <si>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</si>
  <si>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</si>
  <si>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</si>
  <si>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</si>
  <si>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</si>
  <si>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</si>
  <si>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</si>
  <si>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</si>
  <si>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</si>
  <si>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</si>
  <si>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</si>
  <si>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</si>
  <si>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</si>
  <si>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</si>
  <si>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</si>
  <si>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</si>
  <si>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</si>
  <si>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</si>
  <si>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</si>
  <si>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</si>
  <si>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</si>
  <si>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</si>
  <si>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</si>
  <si>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</si>
  <si>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</si>
  <si>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</si>
  <si>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</si>
  <si>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</si>
  <si>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</si>
  <si>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</si>
  <si>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</si>
  <si>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</si>
  <si>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</si>
  <si>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</si>
  <si>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</si>
  <si>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</si>
  <si>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</si>
  <si>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</si>
  <si>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</si>
  <si>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</si>
  <si>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</si>
  <si>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</si>
  <si>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</si>
  <si>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</si>
  <si>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</si>
  <si>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</si>
  <si>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</si>
  <si>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</si>
  <si>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</si>
  <si>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</si>
  <si>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</si>
  <si>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</si>
  <si>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</si>
  <si>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</si>
  <si>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</si>
  <si>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</si>
  <si>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</si>
  <si>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</si>
  <si>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</si>
  <si>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</si>
  <si>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</si>
  <si>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</si>
  <si>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</si>
  <si>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</si>
  <si>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</si>
  <si>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</si>
  <si>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</si>
  <si>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</si>
  <si>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</si>
  <si>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</si>
  <si>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</si>
  <si>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</si>
  <si>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</si>
  <si>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</si>
  <si>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</si>
  <si>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</si>
  <si>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</si>
  <si>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</si>
  <si>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</si>
  <si>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</si>
  <si>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</si>
  <si>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</si>
  <si>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</si>
  <si>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</si>
  <si>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</si>
  <si>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</si>
  <si>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</si>
  <si>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</si>
  <si>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</si>
  <si>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</si>
  <si>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</si>
  <si>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</si>
  <si>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</si>
  <si>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</si>
  <si>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</si>
  <si>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</si>
  <si>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</si>
  <si>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</si>
  <si>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</si>
  <si>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</si>
  <si>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</si>
  <si>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</si>
  <si>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</si>
  <si>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</si>
  <si>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</si>
  <si>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</si>
  <si>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</si>
  <si>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</si>
  <si>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</si>
  <si>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</si>
  <si>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</si>
  <si>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</si>
  <si>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</si>
  <si>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</si>
  <si>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</si>
  <si>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</si>
  <si>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</si>
  <si>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</si>
  <si>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</si>
  <si>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</si>
  <si>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</si>
  <si>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</si>
  <si>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</si>
  <si>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</si>
  <si>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</si>
  <si>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</si>
  <si>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</si>
  <si>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</si>
  <si>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</si>
  <si>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</si>
  <si>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</si>
  <si>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</si>
  <si>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</si>
  <si>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</si>
  <si>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</si>
  <si>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</si>
  <si>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</si>
  <si>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</si>
  <si>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</si>
  <si>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</si>
  <si>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</si>
  <si>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</si>
  <si>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</si>
  <si>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</si>
  <si>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población definitiva 2022</t>
  </si>
  <si>
    <r>
      <t>Nº Total</t>
    </r>
    <r>
      <rPr>
        <b/>
        <sz val="11"/>
        <color rgb="FFFF0000"/>
        <rFont val="Verdana"/>
        <family val="2"/>
      </rPr>
      <t>**</t>
    </r>
  </si>
  <si>
    <r>
      <rPr>
        <b/>
        <sz val="11"/>
        <color rgb="FFFF0000"/>
        <rFont val="Verdana"/>
        <family val="2"/>
      </rPr>
      <t xml:space="preserve">  **</t>
    </r>
    <r>
      <rPr>
        <sz val="11"/>
        <color theme="1"/>
        <rFont val="Verdana"/>
        <family val="2"/>
      </rPr>
      <t xml:space="preserve"> </t>
    </r>
    <r>
      <rPr>
        <b/>
        <sz val="11"/>
        <color theme="4"/>
        <rFont val="Verdana"/>
        <family val="2"/>
      </rPr>
      <t>Se incluyen dos órdenes de protección solo a menores y no a la madre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</si>
</sst>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11" fillId="0" borderId="31" xfId="0" applyNumberFormat="1" applyFont="1" applyBorder="1" applyAlignment="1">
      <alignment vertical="center"/>
    </xf>
    <xf numFmtId="4" fontId="11" fillId="0" borderId="31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165" fontId="3" fillId="7" borderId="29" xfId="0" applyNumberFormat="1" applyFont="1" applyFill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9" t="s">
        <v>0</v>
      </c>
      <c r="C18" s="69"/>
      <c r="D18" s="2"/>
      <c r="E18" s="2"/>
      <c r="F18" s="2"/>
      <c r="G18" s="2"/>
      <c r="H18" s="2"/>
      <c r="I18" s="2"/>
      <c r="J18" s="2"/>
    </row>
    <row r="19" spans="2:10" ht="14.25" x14ac:dyDescent="0.2">
      <c r="B19" s="69" t="s">
        <v>1</v>
      </c>
      <c r="C19" s="69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289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70" t="s">
        <v>110</v>
      </c>
      <c r="D9" s="70"/>
      <c r="E9" s="84"/>
      <c r="F9" s="77" t="s">
        <v>109</v>
      </c>
      <c r="G9" s="70"/>
      <c r="H9" s="84"/>
      <c r="I9" s="77" t="s">
        <v>111</v>
      </c>
      <c r="J9" s="70"/>
      <c r="K9" s="84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197</v>
      </c>
      <c r="C11" s="18">
        <v>1</v>
      </c>
      <c r="D11" s="18">
        <v>0</v>
      </c>
      <c r="E11" s="18">
        <v>1</v>
      </c>
      <c r="F11" s="18">
        <v>1</v>
      </c>
      <c r="G11" s="18">
        <v>0</v>
      </c>
      <c r="H11" s="18">
        <v>1</v>
      </c>
      <c r="I11" s="18">
        <v>2</v>
      </c>
      <c r="J11" s="18">
        <v>0</v>
      </c>
      <c r="K11" s="18">
        <v>2</v>
      </c>
    </row>
    <row r="12" spans="2:11" ht="20.100000000000001" customHeight="1" thickBot="1" x14ac:dyDescent="0.25">
      <c r="B12" s="4" t="s">
        <v>198</v>
      </c>
      <c r="C12" s="19">
        <v>4</v>
      </c>
      <c r="D12" s="19">
        <v>1</v>
      </c>
      <c r="E12" s="19">
        <v>5</v>
      </c>
      <c r="F12" s="19">
        <v>15</v>
      </c>
      <c r="G12" s="19">
        <v>1</v>
      </c>
      <c r="H12" s="19">
        <v>16</v>
      </c>
      <c r="I12" s="19">
        <v>19</v>
      </c>
      <c r="J12" s="19">
        <v>2</v>
      </c>
      <c r="K12" s="19">
        <v>21</v>
      </c>
    </row>
    <row r="13" spans="2:11" ht="20.100000000000001" customHeight="1" thickBot="1" x14ac:dyDescent="0.25">
      <c r="B13" s="4" t="s">
        <v>199</v>
      </c>
      <c r="C13" s="19">
        <v>3</v>
      </c>
      <c r="D13" s="19">
        <v>0</v>
      </c>
      <c r="E13" s="19">
        <v>3</v>
      </c>
      <c r="F13" s="19">
        <v>5</v>
      </c>
      <c r="G13" s="19">
        <v>2</v>
      </c>
      <c r="H13" s="19">
        <v>7</v>
      </c>
      <c r="I13" s="19">
        <v>8</v>
      </c>
      <c r="J13" s="19">
        <v>2</v>
      </c>
      <c r="K13" s="19">
        <v>10</v>
      </c>
    </row>
    <row r="14" spans="2:11" ht="20.100000000000001" customHeight="1" thickBot="1" x14ac:dyDescent="0.25">
      <c r="B14" s="4" t="s">
        <v>200</v>
      </c>
      <c r="C14" s="19">
        <v>0</v>
      </c>
      <c r="D14" s="19">
        <v>0</v>
      </c>
      <c r="E14" s="19">
        <v>0</v>
      </c>
      <c r="F14" s="19">
        <v>2</v>
      </c>
      <c r="G14" s="19">
        <v>0</v>
      </c>
      <c r="H14" s="19">
        <v>2</v>
      </c>
      <c r="I14" s="19">
        <v>2</v>
      </c>
      <c r="J14" s="19">
        <v>0</v>
      </c>
      <c r="K14" s="19">
        <v>2</v>
      </c>
    </row>
    <row r="15" spans="2:11" ht="20.100000000000001" customHeight="1" thickBot="1" x14ac:dyDescent="0.25">
      <c r="B15" s="4" t="s">
        <v>201</v>
      </c>
      <c r="C15" s="19">
        <v>0</v>
      </c>
      <c r="D15" s="19">
        <v>0</v>
      </c>
      <c r="E15" s="19">
        <v>0</v>
      </c>
      <c r="F15" s="19">
        <v>3</v>
      </c>
      <c r="G15" s="19">
        <v>0</v>
      </c>
      <c r="H15" s="19">
        <v>3</v>
      </c>
      <c r="I15" s="19">
        <v>3</v>
      </c>
      <c r="J15" s="19">
        <v>0</v>
      </c>
      <c r="K15" s="19">
        <v>3</v>
      </c>
    </row>
    <row r="16" spans="2:11" ht="20.100000000000001" customHeight="1" thickBot="1" x14ac:dyDescent="0.25">
      <c r="B16" s="4" t="s">
        <v>202</v>
      </c>
      <c r="C16" s="19">
        <v>1</v>
      </c>
      <c r="D16" s="19">
        <v>0</v>
      </c>
      <c r="E16" s="19">
        <v>1</v>
      </c>
      <c r="F16" s="19">
        <v>1</v>
      </c>
      <c r="G16" s="19">
        <v>0</v>
      </c>
      <c r="H16" s="19">
        <v>1</v>
      </c>
      <c r="I16" s="19">
        <v>2</v>
      </c>
      <c r="J16" s="19">
        <v>0</v>
      </c>
      <c r="K16" s="19">
        <v>2</v>
      </c>
    </row>
    <row r="17" spans="2:11" ht="20.100000000000001" customHeight="1" thickBot="1" x14ac:dyDescent="0.25">
      <c r="B17" s="4" t="s">
        <v>203</v>
      </c>
      <c r="C17" s="19">
        <v>7</v>
      </c>
      <c r="D17" s="19">
        <v>0</v>
      </c>
      <c r="E17" s="19">
        <v>7</v>
      </c>
      <c r="F17" s="19">
        <v>7</v>
      </c>
      <c r="G17" s="19">
        <v>4</v>
      </c>
      <c r="H17" s="19">
        <v>11</v>
      </c>
      <c r="I17" s="19">
        <v>14</v>
      </c>
      <c r="J17" s="19">
        <v>4</v>
      </c>
      <c r="K17" s="19">
        <v>18</v>
      </c>
    </row>
    <row r="18" spans="2:11" ht="20.100000000000001" customHeight="1" thickBot="1" x14ac:dyDescent="0.25">
      <c r="B18" s="4" t="s">
        <v>204</v>
      </c>
      <c r="C18" s="19">
        <v>1</v>
      </c>
      <c r="D18" s="19">
        <v>1</v>
      </c>
      <c r="E18" s="19">
        <v>2</v>
      </c>
      <c r="F18" s="19">
        <v>1</v>
      </c>
      <c r="G18" s="19">
        <v>0</v>
      </c>
      <c r="H18" s="19">
        <v>1</v>
      </c>
      <c r="I18" s="19">
        <v>2</v>
      </c>
      <c r="J18" s="19">
        <v>1</v>
      </c>
      <c r="K18" s="19">
        <v>3</v>
      </c>
    </row>
    <row r="19" spans="2:11" ht="20.100000000000001" customHeight="1" thickBot="1" x14ac:dyDescent="0.25">
      <c r="B19" s="4" t="s">
        <v>205</v>
      </c>
      <c r="C19" s="19">
        <v>2</v>
      </c>
      <c r="D19" s="19">
        <v>0</v>
      </c>
      <c r="E19" s="19">
        <v>2</v>
      </c>
      <c r="F19" s="19">
        <v>0</v>
      </c>
      <c r="G19" s="19">
        <v>0</v>
      </c>
      <c r="H19" s="19">
        <v>0</v>
      </c>
      <c r="I19" s="19">
        <v>2</v>
      </c>
      <c r="J19" s="19">
        <v>0</v>
      </c>
      <c r="K19" s="19">
        <v>2</v>
      </c>
    </row>
    <row r="20" spans="2:11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207</v>
      </c>
      <c r="C21" s="19">
        <v>1</v>
      </c>
      <c r="D21" s="19">
        <v>0</v>
      </c>
      <c r="E21" s="19">
        <v>1</v>
      </c>
      <c r="F21" s="19">
        <v>9</v>
      </c>
      <c r="G21" s="19">
        <v>0</v>
      </c>
      <c r="H21" s="19">
        <v>9</v>
      </c>
      <c r="I21" s="19">
        <v>10</v>
      </c>
      <c r="J21" s="19">
        <v>0</v>
      </c>
      <c r="K21" s="19">
        <v>10</v>
      </c>
    </row>
    <row r="22" spans="2:11" ht="20.100000000000001" customHeight="1" thickBot="1" x14ac:dyDescent="0.25">
      <c r="B22" s="4" t="s">
        <v>208</v>
      </c>
      <c r="C22" s="19">
        <v>3</v>
      </c>
      <c r="D22" s="19">
        <v>0</v>
      </c>
      <c r="E22" s="19">
        <v>3</v>
      </c>
      <c r="F22" s="19">
        <v>2</v>
      </c>
      <c r="G22" s="19">
        <v>0</v>
      </c>
      <c r="H22" s="19">
        <v>2</v>
      </c>
      <c r="I22" s="19">
        <v>5</v>
      </c>
      <c r="J22" s="19">
        <v>0</v>
      </c>
      <c r="K22" s="19">
        <v>5</v>
      </c>
    </row>
    <row r="23" spans="2:11" ht="20.100000000000001" customHeight="1" thickBot="1" x14ac:dyDescent="0.25">
      <c r="B23" s="4" t="s">
        <v>209</v>
      </c>
      <c r="C23" s="19">
        <v>1</v>
      </c>
      <c r="D23" s="19">
        <v>0</v>
      </c>
      <c r="E23" s="19">
        <v>1</v>
      </c>
      <c r="F23" s="19">
        <v>3</v>
      </c>
      <c r="G23" s="19">
        <v>1</v>
      </c>
      <c r="H23" s="19">
        <v>4</v>
      </c>
      <c r="I23" s="19">
        <v>4</v>
      </c>
      <c r="J23" s="19">
        <v>1</v>
      </c>
      <c r="K23" s="19">
        <v>5</v>
      </c>
    </row>
    <row r="24" spans="2:11" ht="20.100000000000001" customHeight="1" thickBot="1" x14ac:dyDescent="0.25">
      <c r="B24" s="4" t="s">
        <v>210</v>
      </c>
      <c r="C24" s="19">
        <v>3</v>
      </c>
      <c r="D24" s="19">
        <v>0</v>
      </c>
      <c r="E24" s="19">
        <v>3</v>
      </c>
      <c r="F24" s="19">
        <v>8</v>
      </c>
      <c r="G24" s="19">
        <v>0</v>
      </c>
      <c r="H24" s="19">
        <v>8</v>
      </c>
      <c r="I24" s="19">
        <v>11</v>
      </c>
      <c r="J24" s="19">
        <v>0</v>
      </c>
      <c r="K24" s="19">
        <v>11</v>
      </c>
    </row>
    <row r="25" spans="2:11" ht="20.100000000000001" customHeight="1" thickBot="1" x14ac:dyDescent="0.25">
      <c r="B25" s="4" t="s">
        <v>211</v>
      </c>
      <c r="C25" s="19">
        <v>1</v>
      </c>
      <c r="D25" s="19">
        <v>0</v>
      </c>
      <c r="E25" s="19">
        <v>1</v>
      </c>
      <c r="F25" s="19">
        <v>1</v>
      </c>
      <c r="G25" s="19">
        <v>0</v>
      </c>
      <c r="H25" s="19">
        <v>1</v>
      </c>
      <c r="I25" s="19">
        <v>2</v>
      </c>
      <c r="J25" s="19">
        <v>0</v>
      </c>
      <c r="K25" s="19">
        <v>2</v>
      </c>
    </row>
    <row r="26" spans="2:11" ht="20.100000000000001" customHeight="1" thickBot="1" x14ac:dyDescent="0.25">
      <c r="B26" s="5" t="s">
        <v>212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2:11" ht="20.100000000000001" customHeight="1" thickBot="1" x14ac:dyDescent="0.25">
      <c r="B27" s="6" t="s">
        <v>213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214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2:11" ht="20.100000000000001" customHeight="1" thickBot="1" x14ac:dyDescent="0.25">
      <c r="B29" s="4" t="s">
        <v>215</v>
      </c>
      <c r="C29" s="28">
        <v>2</v>
      </c>
      <c r="D29" s="28">
        <v>0</v>
      </c>
      <c r="E29" s="28">
        <v>2</v>
      </c>
      <c r="F29" s="28">
        <v>1</v>
      </c>
      <c r="G29" s="28">
        <v>0</v>
      </c>
      <c r="H29" s="28">
        <v>1</v>
      </c>
      <c r="I29" s="28">
        <v>3</v>
      </c>
      <c r="J29" s="28">
        <v>0</v>
      </c>
      <c r="K29" s="28">
        <v>3</v>
      </c>
    </row>
    <row r="30" spans="2:11" ht="20.100000000000001" customHeight="1" thickBot="1" x14ac:dyDescent="0.25">
      <c r="B30" s="4" t="s">
        <v>216</v>
      </c>
      <c r="C30" s="19">
        <v>1</v>
      </c>
      <c r="D30" s="19">
        <v>0</v>
      </c>
      <c r="E30" s="19">
        <v>1</v>
      </c>
      <c r="F30" s="19">
        <v>0</v>
      </c>
      <c r="G30" s="19">
        <v>0</v>
      </c>
      <c r="H30" s="19">
        <v>0</v>
      </c>
      <c r="I30" s="19">
        <v>1</v>
      </c>
      <c r="J30" s="19">
        <v>0</v>
      </c>
      <c r="K30" s="19">
        <v>1</v>
      </c>
    </row>
    <row r="31" spans="2:11" ht="20.100000000000001" customHeight="1" thickBot="1" x14ac:dyDescent="0.25">
      <c r="B31" s="4" t="s">
        <v>217</v>
      </c>
      <c r="C31" s="19">
        <v>2</v>
      </c>
      <c r="D31" s="19">
        <v>0</v>
      </c>
      <c r="E31" s="19">
        <v>2</v>
      </c>
      <c r="F31" s="19">
        <v>0</v>
      </c>
      <c r="G31" s="19">
        <v>0</v>
      </c>
      <c r="H31" s="19">
        <v>0</v>
      </c>
      <c r="I31" s="19">
        <v>2</v>
      </c>
      <c r="J31" s="19">
        <v>0</v>
      </c>
      <c r="K31" s="19">
        <v>2</v>
      </c>
    </row>
    <row r="32" spans="2:11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</row>
    <row r="33" spans="2:11" ht="20.100000000000001" customHeight="1" thickBot="1" x14ac:dyDescent="0.25">
      <c r="B33" s="4" t="s">
        <v>219</v>
      </c>
      <c r="C33" s="19">
        <v>0</v>
      </c>
      <c r="D33" s="19">
        <v>0</v>
      </c>
      <c r="E33" s="19">
        <v>0</v>
      </c>
      <c r="F33" s="19">
        <v>1</v>
      </c>
      <c r="G33" s="19">
        <v>1</v>
      </c>
      <c r="H33" s="19">
        <v>2</v>
      </c>
      <c r="I33" s="19">
        <v>1</v>
      </c>
      <c r="J33" s="19">
        <v>1</v>
      </c>
      <c r="K33" s="19">
        <v>2</v>
      </c>
    </row>
    <row r="34" spans="2:11" ht="20.100000000000001" customHeight="1" thickBot="1" x14ac:dyDescent="0.25">
      <c r="B34" s="4" t="s">
        <v>220</v>
      </c>
      <c r="C34" s="19">
        <v>2</v>
      </c>
      <c r="D34" s="19">
        <v>0</v>
      </c>
      <c r="E34" s="19">
        <v>2</v>
      </c>
      <c r="F34" s="19">
        <v>0</v>
      </c>
      <c r="G34" s="19">
        <v>0</v>
      </c>
      <c r="H34" s="19">
        <v>0</v>
      </c>
      <c r="I34" s="19">
        <v>2</v>
      </c>
      <c r="J34" s="19">
        <v>0</v>
      </c>
      <c r="K34" s="19">
        <v>2</v>
      </c>
    </row>
    <row r="35" spans="2:11" ht="20.100000000000001" customHeight="1" thickBot="1" x14ac:dyDescent="0.25">
      <c r="B35" s="4" t="s">
        <v>221</v>
      </c>
      <c r="C35" s="19">
        <v>2</v>
      </c>
      <c r="D35" s="19">
        <v>0</v>
      </c>
      <c r="E35" s="19">
        <v>2</v>
      </c>
      <c r="F35" s="19">
        <v>0</v>
      </c>
      <c r="G35" s="19">
        <v>0</v>
      </c>
      <c r="H35" s="19">
        <v>0</v>
      </c>
      <c r="I35" s="19">
        <v>2</v>
      </c>
      <c r="J35" s="19">
        <v>0</v>
      </c>
      <c r="K35" s="19">
        <v>2</v>
      </c>
    </row>
    <row r="36" spans="2:11" ht="20.100000000000001" customHeight="1" thickBot="1" x14ac:dyDescent="0.25">
      <c r="B36" s="4" t="s">
        <v>222</v>
      </c>
      <c r="C36" s="19">
        <v>1</v>
      </c>
      <c r="D36" s="19">
        <v>0</v>
      </c>
      <c r="E36" s="19">
        <v>1</v>
      </c>
      <c r="F36" s="19">
        <v>1</v>
      </c>
      <c r="G36" s="19">
        <v>1</v>
      </c>
      <c r="H36" s="19">
        <v>2</v>
      </c>
      <c r="I36" s="19">
        <v>2</v>
      </c>
      <c r="J36" s="19">
        <v>1</v>
      </c>
      <c r="K36" s="19">
        <v>3</v>
      </c>
    </row>
    <row r="37" spans="2:11" ht="20.100000000000001" customHeight="1" thickBot="1" x14ac:dyDescent="0.25">
      <c r="B37" s="4" t="s">
        <v>223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</row>
    <row r="38" spans="2:11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pans="2:11" ht="20.100000000000001" customHeight="1" thickBot="1" x14ac:dyDescent="0.25">
      <c r="B40" s="4" t="s">
        <v>226</v>
      </c>
      <c r="C40" s="19">
        <v>0</v>
      </c>
      <c r="D40" s="19">
        <v>0</v>
      </c>
      <c r="E40" s="19">
        <v>0</v>
      </c>
      <c r="F40" s="19">
        <v>1</v>
      </c>
      <c r="G40" s="19">
        <v>0</v>
      </c>
      <c r="H40" s="19">
        <v>1</v>
      </c>
      <c r="I40" s="19">
        <v>1</v>
      </c>
      <c r="J40" s="19">
        <v>0</v>
      </c>
      <c r="K40" s="19">
        <v>1</v>
      </c>
    </row>
    <row r="41" spans="2:11" ht="20.100000000000001" customHeight="1" thickBot="1" x14ac:dyDescent="0.25">
      <c r="B41" s="4" t="s">
        <v>227</v>
      </c>
      <c r="C41" s="19">
        <v>9</v>
      </c>
      <c r="D41" s="19">
        <v>4</v>
      </c>
      <c r="E41" s="19">
        <v>13</v>
      </c>
      <c r="F41" s="19">
        <v>34</v>
      </c>
      <c r="G41" s="19">
        <v>15</v>
      </c>
      <c r="H41" s="19">
        <v>49</v>
      </c>
      <c r="I41" s="19">
        <v>43</v>
      </c>
      <c r="J41" s="19">
        <v>19</v>
      </c>
      <c r="K41" s="19">
        <v>62</v>
      </c>
    </row>
    <row r="42" spans="2:11" ht="20.100000000000001" customHeight="1" thickBot="1" x14ac:dyDescent="0.25">
      <c r="B42" s="4" t="s">
        <v>228</v>
      </c>
      <c r="C42" s="19">
        <v>3</v>
      </c>
      <c r="D42" s="19">
        <v>0</v>
      </c>
      <c r="E42" s="19">
        <v>3</v>
      </c>
      <c r="F42" s="19">
        <v>1</v>
      </c>
      <c r="G42" s="19">
        <v>0</v>
      </c>
      <c r="H42" s="19">
        <v>1</v>
      </c>
      <c r="I42" s="19">
        <v>4</v>
      </c>
      <c r="J42" s="19">
        <v>0</v>
      </c>
      <c r="K42" s="19">
        <v>4</v>
      </c>
    </row>
    <row r="43" spans="2:11" ht="20.100000000000001" customHeight="1" thickBot="1" x14ac:dyDescent="0.25">
      <c r="B43" s="4" t="s">
        <v>229</v>
      </c>
      <c r="C43" s="19">
        <v>1</v>
      </c>
      <c r="D43" s="19">
        <v>0</v>
      </c>
      <c r="E43" s="19">
        <v>1</v>
      </c>
      <c r="F43" s="19">
        <v>0</v>
      </c>
      <c r="G43" s="19">
        <v>1</v>
      </c>
      <c r="H43" s="19">
        <v>1</v>
      </c>
      <c r="I43" s="19">
        <v>1</v>
      </c>
      <c r="J43" s="19">
        <v>1</v>
      </c>
      <c r="K43" s="19">
        <v>2</v>
      </c>
    </row>
    <row r="44" spans="2:11" ht="20.100000000000001" customHeight="1" thickBot="1" x14ac:dyDescent="0.25">
      <c r="B44" s="4" t="s">
        <v>230</v>
      </c>
      <c r="C44" s="19">
        <v>4</v>
      </c>
      <c r="D44" s="19">
        <v>0</v>
      </c>
      <c r="E44" s="19">
        <v>4</v>
      </c>
      <c r="F44" s="19">
        <v>15</v>
      </c>
      <c r="G44" s="19">
        <v>0</v>
      </c>
      <c r="H44" s="19">
        <v>15</v>
      </c>
      <c r="I44" s="19">
        <v>19</v>
      </c>
      <c r="J44" s="19">
        <v>0</v>
      </c>
      <c r="K44" s="19">
        <v>19</v>
      </c>
    </row>
    <row r="45" spans="2:11" ht="20.100000000000001" customHeight="1" thickBot="1" x14ac:dyDescent="0.25">
      <c r="B45" s="4" t="s">
        <v>231</v>
      </c>
      <c r="C45" s="19">
        <v>9</v>
      </c>
      <c r="D45" s="19">
        <v>0</v>
      </c>
      <c r="E45" s="19">
        <v>9</v>
      </c>
      <c r="F45" s="19">
        <v>1</v>
      </c>
      <c r="G45" s="19">
        <v>1</v>
      </c>
      <c r="H45" s="19">
        <v>2</v>
      </c>
      <c r="I45" s="19">
        <v>10</v>
      </c>
      <c r="J45" s="19">
        <v>1</v>
      </c>
      <c r="K45" s="19">
        <v>11</v>
      </c>
    </row>
    <row r="46" spans="2:11" ht="20.100000000000001" customHeight="1" thickBot="1" x14ac:dyDescent="0.25">
      <c r="B46" s="4" t="s">
        <v>232</v>
      </c>
      <c r="C46" s="19">
        <v>2</v>
      </c>
      <c r="D46" s="19">
        <v>0</v>
      </c>
      <c r="E46" s="19">
        <v>2</v>
      </c>
      <c r="F46" s="19">
        <v>6</v>
      </c>
      <c r="G46" s="19">
        <v>0</v>
      </c>
      <c r="H46" s="19">
        <v>6</v>
      </c>
      <c r="I46" s="19">
        <v>8</v>
      </c>
      <c r="J46" s="19">
        <v>0</v>
      </c>
      <c r="K46" s="19">
        <v>8</v>
      </c>
    </row>
    <row r="47" spans="2:11" ht="20.100000000000001" customHeight="1" thickBot="1" x14ac:dyDescent="0.25">
      <c r="B47" s="4" t="s">
        <v>233</v>
      </c>
      <c r="C47" s="19">
        <v>4</v>
      </c>
      <c r="D47" s="19">
        <v>1</v>
      </c>
      <c r="E47" s="19">
        <v>5</v>
      </c>
      <c r="F47" s="19">
        <v>9</v>
      </c>
      <c r="G47" s="19">
        <v>5</v>
      </c>
      <c r="H47" s="19">
        <v>14</v>
      </c>
      <c r="I47" s="19">
        <v>13</v>
      </c>
      <c r="J47" s="19">
        <v>6</v>
      </c>
      <c r="K47" s="19">
        <v>19</v>
      </c>
    </row>
    <row r="48" spans="2:11" ht="20.100000000000001" customHeight="1" thickBot="1" x14ac:dyDescent="0.25">
      <c r="B48" s="4" t="s">
        <v>234</v>
      </c>
      <c r="C48" s="19">
        <v>1</v>
      </c>
      <c r="D48" s="19">
        <v>0</v>
      </c>
      <c r="E48" s="19">
        <v>1</v>
      </c>
      <c r="F48" s="19">
        <v>5</v>
      </c>
      <c r="G48" s="19">
        <v>0</v>
      </c>
      <c r="H48" s="19">
        <v>5</v>
      </c>
      <c r="I48" s="19">
        <v>6</v>
      </c>
      <c r="J48" s="19">
        <v>0</v>
      </c>
      <c r="K48" s="19">
        <v>6</v>
      </c>
    </row>
    <row r="49" spans="2:11" ht="20.100000000000001" customHeight="1" thickBot="1" x14ac:dyDescent="0.25">
      <c r="B49" s="4" t="s">
        <v>235</v>
      </c>
      <c r="C49" s="19">
        <v>3</v>
      </c>
      <c r="D49" s="19">
        <v>0</v>
      </c>
      <c r="E49" s="19">
        <v>3</v>
      </c>
      <c r="F49" s="19">
        <v>0</v>
      </c>
      <c r="G49" s="19">
        <v>0</v>
      </c>
      <c r="H49" s="19">
        <v>0</v>
      </c>
      <c r="I49" s="19">
        <v>3</v>
      </c>
      <c r="J49" s="19">
        <v>0</v>
      </c>
      <c r="K49" s="19">
        <v>3</v>
      </c>
    </row>
    <row r="50" spans="2:11" ht="20.100000000000001" customHeight="1" thickBot="1" x14ac:dyDescent="0.25">
      <c r="B50" s="4" t="s">
        <v>236</v>
      </c>
      <c r="C50" s="19">
        <v>1</v>
      </c>
      <c r="D50" s="19">
        <v>0</v>
      </c>
      <c r="E50" s="19">
        <v>1</v>
      </c>
      <c r="F50" s="19">
        <v>0</v>
      </c>
      <c r="G50" s="19">
        <v>0</v>
      </c>
      <c r="H50" s="19">
        <v>0</v>
      </c>
      <c r="I50" s="19">
        <v>1</v>
      </c>
      <c r="J50" s="19">
        <v>0</v>
      </c>
      <c r="K50" s="19">
        <v>1</v>
      </c>
    </row>
    <row r="51" spans="2:11" ht="20.100000000000001" customHeight="1" thickBot="1" x14ac:dyDescent="0.25">
      <c r="B51" s="4" t="s">
        <v>237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</row>
    <row r="52" spans="2:11" ht="20.100000000000001" customHeight="1" thickBot="1" x14ac:dyDescent="0.25">
      <c r="B52" s="4" t="s">
        <v>238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pans="2:11" ht="20.100000000000001" customHeight="1" thickBot="1" x14ac:dyDescent="0.25">
      <c r="B53" s="4" t="s">
        <v>239</v>
      </c>
      <c r="C53" s="19">
        <v>2</v>
      </c>
      <c r="D53" s="19">
        <v>0</v>
      </c>
      <c r="E53" s="19">
        <v>2</v>
      </c>
      <c r="F53" s="19">
        <v>2</v>
      </c>
      <c r="G53" s="19">
        <v>0</v>
      </c>
      <c r="H53" s="19">
        <v>2</v>
      </c>
      <c r="I53" s="19">
        <v>4</v>
      </c>
      <c r="J53" s="19">
        <v>0</v>
      </c>
      <c r="K53" s="19">
        <v>4</v>
      </c>
    </row>
    <row r="54" spans="2:11" ht="20.100000000000001" customHeight="1" thickBot="1" x14ac:dyDescent="0.25">
      <c r="B54" s="4" t="s">
        <v>240</v>
      </c>
      <c r="C54" s="19">
        <v>6</v>
      </c>
      <c r="D54" s="19">
        <v>0</v>
      </c>
      <c r="E54" s="19">
        <v>6</v>
      </c>
      <c r="F54" s="19">
        <v>28</v>
      </c>
      <c r="G54" s="19">
        <v>15</v>
      </c>
      <c r="H54" s="19">
        <v>43</v>
      </c>
      <c r="I54" s="19">
        <v>34</v>
      </c>
      <c r="J54" s="19">
        <v>15</v>
      </c>
      <c r="K54" s="19">
        <v>49</v>
      </c>
    </row>
    <row r="55" spans="2:11" ht="20.100000000000001" customHeight="1" thickBot="1" x14ac:dyDescent="0.25">
      <c r="B55" s="4" t="s">
        <v>241</v>
      </c>
      <c r="C55" s="19">
        <v>1</v>
      </c>
      <c r="D55" s="19">
        <v>0</v>
      </c>
      <c r="E55" s="19">
        <v>1</v>
      </c>
      <c r="F55" s="19">
        <v>10</v>
      </c>
      <c r="G55" s="19">
        <v>0</v>
      </c>
      <c r="H55" s="19">
        <v>10</v>
      </c>
      <c r="I55" s="19">
        <v>11</v>
      </c>
      <c r="J55" s="19">
        <v>0</v>
      </c>
      <c r="K55" s="19">
        <v>11</v>
      </c>
    </row>
    <row r="56" spans="2:11" ht="20.100000000000001" customHeight="1" thickBot="1" x14ac:dyDescent="0.25">
      <c r="B56" s="4" t="s">
        <v>242</v>
      </c>
      <c r="C56" s="19">
        <v>1</v>
      </c>
      <c r="D56" s="19">
        <v>0</v>
      </c>
      <c r="E56" s="19">
        <v>1</v>
      </c>
      <c r="F56" s="19">
        <v>3</v>
      </c>
      <c r="G56" s="19">
        <v>0</v>
      </c>
      <c r="H56" s="19">
        <v>3</v>
      </c>
      <c r="I56" s="19">
        <v>4</v>
      </c>
      <c r="J56" s="19">
        <v>0</v>
      </c>
      <c r="K56" s="19">
        <v>4</v>
      </c>
    </row>
    <row r="57" spans="2:11" ht="20.100000000000001" customHeight="1" thickBot="1" x14ac:dyDescent="0.25">
      <c r="B57" s="4" t="s">
        <v>243</v>
      </c>
      <c r="C57" s="19">
        <v>2</v>
      </c>
      <c r="D57" s="19">
        <v>0</v>
      </c>
      <c r="E57" s="19">
        <v>2</v>
      </c>
      <c r="F57" s="19">
        <v>2</v>
      </c>
      <c r="G57" s="19">
        <v>1</v>
      </c>
      <c r="H57" s="19">
        <v>3</v>
      </c>
      <c r="I57" s="19">
        <v>4</v>
      </c>
      <c r="J57" s="19">
        <v>1</v>
      </c>
      <c r="K57" s="19">
        <v>5</v>
      </c>
    </row>
    <row r="58" spans="2:11" ht="20.100000000000001" customHeight="1" thickBot="1" x14ac:dyDescent="0.25">
      <c r="B58" s="4" t="s">
        <v>269</v>
      </c>
      <c r="C58" s="19">
        <v>0</v>
      </c>
      <c r="D58" s="19">
        <v>0</v>
      </c>
      <c r="E58" s="19">
        <v>0</v>
      </c>
      <c r="F58" s="19">
        <v>4</v>
      </c>
      <c r="G58" s="19">
        <v>2</v>
      </c>
      <c r="H58" s="19">
        <v>6</v>
      </c>
      <c r="I58" s="19">
        <v>4</v>
      </c>
      <c r="J58" s="19">
        <v>2</v>
      </c>
      <c r="K58" s="19">
        <v>6</v>
      </c>
    </row>
    <row r="59" spans="2:11" ht="20.100000000000001" customHeight="1" thickBot="1" x14ac:dyDescent="0.25">
      <c r="B59" s="4" t="s">
        <v>245</v>
      </c>
      <c r="C59" s="19">
        <v>0</v>
      </c>
      <c r="D59" s="19">
        <v>0</v>
      </c>
      <c r="E59" s="19">
        <v>0</v>
      </c>
      <c r="F59" s="19">
        <v>19</v>
      </c>
      <c r="G59" s="19">
        <v>0</v>
      </c>
      <c r="H59" s="19">
        <v>19</v>
      </c>
      <c r="I59" s="19">
        <v>19</v>
      </c>
      <c r="J59" s="19">
        <v>0</v>
      </c>
      <c r="K59" s="19">
        <v>19</v>
      </c>
    </row>
    <row r="60" spans="2:11" ht="20.100000000000001" customHeight="1" thickBot="1" x14ac:dyDescent="0.25">
      <c r="B60" s="4" t="s">
        <v>246</v>
      </c>
      <c r="C60" s="19">
        <v>1</v>
      </c>
      <c r="D60" s="19">
        <v>0</v>
      </c>
      <c r="E60" s="19">
        <v>1</v>
      </c>
      <c r="F60" s="19">
        <v>1</v>
      </c>
      <c r="G60" s="19">
        <v>0</v>
      </c>
      <c r="H60" s="19">
        <v>1</v>
      </c>
      <c r="I60" s="19">
        <v>2</v>
      </c>
      <c r="J60" s="19">
        <v>0</v>
      </c>
      <c r="K60" s="19">
        <v>2</v>
      </c>
    </row>
    <row r="61" spans="2:11" ht="20.100000000000001" customHeight="1" thickBot="1" x14ac:dyDescent="0.25">
      <c r="B61" s="7" t="s">
        <v>22</v>
      </c>
      <c r="C61" s="9">
        <f>SUM(C11:C60)</f>
        <v>88</v>
      </c>
      <c r="D61" s="9">
        <f t="shared" ref="D61:K61" si="0">SUM(D11:D60)</f>
        <v>7</v>
      </c>
      <c r="E61" s="9">
        <f t="shared" si="0"/>
        <v>95</v>
      </c>
      <c r="F61" s="9">
        <f t="shared" si="0"/>
        <v>202</v>
      </c>
      <c r="G61" s="9">
        <f t="shared" si="0"/>
        <v>50</v>
      </c>
      <c r="H61" s="9">
        <f t="shared" si="0"/>
        <v>252</v>
      </c>
      <c r="I61" s="9">
        <f t="shared" si="0"/>
        <v>290</v>
      </c>
      <c r="J61" s="9">
        <f t="shared" si="0"/>
        <v>57</v>
      </c>
      <c r="K61" s="9">
        <f t="shared" si="0"/>
        <v>347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9" t="s">
        <v>114</v>
      </c>
      <c r="D9" s="89"/>
      <c r="E9" s="89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197</v>
      </c>
      <c r="C11" s="18">
        <v>0</v>
      </c>
      <c r="D11" s="18">
        <v>0</v>
      </c>
      <c r="E11" s="18">
        <v>0</v>
      </c>
    </row>
    <row r="12" spans="2:5" ht="20.100000000000001" customHeight="1" thickBot="1" x14ac:dyDescent="0.25">
      <c r="B12" s="4" t="s">
        <v>198</v>
      </c>
      <c r="C12" s="19">
        <v>1</v>
      </c>
      <c r="D12" s="19">
        <v>2</v>
      </c>
      <c r="E12" s="19">
        <v>3</v>
      </c>
    </row>
    <row r="13" spans="2:5" ht="20.100000000000001" customHeight="1" thickBot="1" x14ac:dyDescent="0.25">
      <c r="B13" s="4" t="s">
        <v>199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200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201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202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203</v>
      </c>
      <c r="C17" s="19">
        <v>0</v>
      </c>
      <c r="D17" s="19">
        <v>6</v>
      </c>
      <c r="E17" s="19">
        <v>6</v>
      </c>
    </row>
    <row r="18" spans="2:5" ht="20.100000000000001" customHeight="1" thickBot="1" x14ac:dyDescent="0.25">
      <c r="B18" s="4" t="s">
        <v>204</v>
      </c>
      <c r="C18" s="19">
        <v>0</v>
      </c>
      <c r="D18" s="19">
        <v>2</v>
      </c>
      <c r="E18" s="19">
        <v>2</v>
      </c>
    </row>
    <row r="19" spans="2:5" ht="20.100000000000001" customHeight="1" thickBot="1" x14ac:dyDescent="0.25">
      <c r="B19" s="4" t="s">
        <v>205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207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208</v>
      </c>
      <c r="C22" s="19">
        <v>0</v>
      </c>
      <c r="D22" s="19">
        <v>0</v>
      </c>
      <c r="E22" s="19">
        <v>0</v>
      </c>
    </row>
    <row r="23" spans="2:5" ht="20.100000000000001" customHeight="1" thickBot="1" x14ac:dyDescent="0.25">
      <c r="B23" s="4" t="s">
        <v>209</v>
      </c>
      <c r="C23" s="19">
        <v>1</v>
      </c>
      <c r="D23" s="19">
        <v>2</v>
      </c>
      <c r="E23" s="19">
        <v>3</v>
      </c>
    </row>
    <row r="24" spans="2:5" ht="20.100000000000001" customHeight="1" thickBot="1" x14ac:dyDescent="0.25">
      <c r="B24" s="4" t="s">
        <v>210</v>
      </c>
      <c r="C24" s="19">
        <v>2</v>
      </c>
      <c r="D24" s="19">
        <v>1</v>
      </c>
      <c r="E24" s="19">
        <v>3</v>
      </c>
    </row>
    <row r="25" spans="2:5" ht="20.100000000000001" customHeight="1" thickBot="1" x14ac:dyDescent="0.25">
      <c r="B25" s="4" t="s">
        <v>211</v>
      </c>
      <c r="C25" s="19">
        <v>1</v>
      </c>
      <c r="D25" s="19">
        <v>0</v>
      </c>
      <c r="E25" s="19">
        <v>1</v>
      </c>
    </row>
    <row r="26" spans="2:5" ht="20.100000000000001" customHeight="1" thickBot="1" x14ac:dyDescent="0.25">
      <c r="B26" s="5" t="s">
        <v>212</v>
      </c>
      <c r="C26" s="27">
        <v>0</v>
      </c>
      <c r="D26" s="27">
        <v>0</v>
      </c>
      <c r="E26" s="27">
        <v>0</v>
      </c>
    </row>
    <row r="27" spans="2:5" ht="20.100000000000001" customHeight="1" thickBot="1" x14ac:dyDescent="0.25">
      <c r="B27" s="6" t="s">
        <v>213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214</v>
      </c>
      <c r="C28" s="29">
        <v>1</v>
      </c>
      <c r="D28" s="29">
        <v>0</v>
      </c>
      <c r="E28" s="29">
        <v>1</v>
      </c>
    </row>
    <row r="29" spans="2:5" ht="20.100000000000001" customHeight="1" thickBot="1" x14ac:dyDescent="0.25">
      <c r="B29" s="4" t="s">
        <v>215</v>
      </c>
      <c r="C29" s="28">
        <v>1</v>
      </c>
      <c r="D29" s="28">
        <v>0</v>
      </c>
      <c r="E29" s="28">
        <v>1</v>
      </c>
    </row>
    <row r="30" spans="2:5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219</v>
      </c>
      <c r="C33" s="19">
        <v>0</v>
      </c>
      <c r="D33" s="19">
        <v>0</v>
      </c>
      <c r="E33" s="19">
        <v>0</v>
      </c>
    </row>
    <row r="34" spans="2:5" ht="20.100000000000001" customHeight="1" thickBot="1" x14ac:dyDescent="0.25">
      <c r="B34" s="4" t="s">
        <v>220</v>
      </c>
      <c r="C34" s="19">
        <v>0</v>
      </c>
      <c r="D34" s="19">
        <v>0</v>
      </c>
      <c r="E34" s="19">
        <v>0</v>
      </c>
    </row>
    <row r="35" spans="2:5" ht="20.100000000000001" customHeight="1" thickBot="1" x14ac:dyDescent="0.25">
      <c r="B35" s="4" t="s">
        <v>221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222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223</v>
      </c>
      <c r="C37" s="19">
        <v>0</v>
      </c>
      <c r="D37" s="19">
        <v>1</v>
      </c>
      <c r="E37" s="19">
        <v>1</v>
      </c>
    </row>
    <row r="38" spans="2:5" ht="20.100000000000001" customHeight="1" thickBot="1" x14ac:dyDescent="0.25">
      <c r="B38" s="4" t="s">
        <v>224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0</v>
      </c>
    </row>
    <row r="40" spans="2:5" ht="20.100000000000001" customHeight="1" thickBot="1" x14ac:dyDescent="0.25">
      <c r="B40" s="4" t="s">
        <v>226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227</v>
      </c>
      <c r="C41" s="19">
        <v>5</v>
      </c>
      <c r="D41" s="19">
        <v>12</v>
      </c>
      <c r="E41" s="19">
        <v>17</v>
      </c>
    </row>
    <row r="42" spans="2:5" ht="20.100000000000001" customHeight="1" thickBot="1" x14ac:dyDescent="0.25">
      <c r="B42" s="4" t="s">
        <v>228</v>
      </c>
      <c r="C42" s="19">
        <v>2</v>
      </c>
      <c r="D42" s="19">
        <v>0</v>
      </c>
      <c r="E42" s="19">
        <v>2</v>
      </c>
    </row>
    <row r="43" spans="2:5" ht="20.100000000000001" customHeight="1" thickBot="1" x14ac:dyDescent="0.25">
      <c r="B43" s="4" t="s">
        <v>229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230</v>
      </c>
      <c r="C44" s="19">
        <v>3</v>
      </c>
      <c r="D44" s="19">
        <v>1</v>
      </c>
      <c r="E44" s="19">
        <v>4</v>
      </c>
    </row>
    <row r="45" spans="2:5" ht="20.100000000000001" customHeight="1" thickBot="1" x14ac:dyDescent="0.25">
      <c r="B45" s="4" t="s">
        <v>231</v>
      </c>
      <c r="C45" s="19">
        <v>1</v>
      </c>
      <c r="D45" s="19">
        <v>4</v>
      </c>
      <c r="E45" s="19">
        <v>5</v>
      </c>
    </row>
    <row r="46" spans="2:5" ht="20.100000000000001" customHeight="1" thickBot="1" x14ac:dyDescent="0.25">
      <c r="B46" s="4" t="s">
        <v>232</v>
      </c>
      <c r="C46" s="19">
        <v>0</v>
      </c>
      <c r="D46" s="19">
        <v>0</v>
      </c>
      <c r="E46" s="19">
        <v>0</v>
      </c>
    </row>
    <row r="47" spans="2:5" ht="20.100000000000001" customHeight="1" thickBot="1" x14ac:dyDescent="0.25">
      <c r="B47" s="4" t="s">
        <v>233</v>
      </c>
      <c r="C47" s="19">
        <v>5</v>
      </c>
      <c r="D47" s="19">
        <v>8</v>
      </c>
      <c r="E47" s="19">
        <v>13</v>
      </c>
    </row>
    <row r="48" spans="2:5" ht="20.100000000000001" customHeight="1" thickBot="1" x14ac:dyDescent="0.25">
      <c r="B48" s="4" t="s">
        <v>234</v>
      </c>
      <c r="C48" s="19">
        <v>0</v>
      </c>
      <c r="D48" s="19">
        <v>1</v>
      </c>
      <c r="E48" s="19">
        <v>1</v>
      </c>
    </row>
    <row r="49" spans="2:5" ht="20.100000000000001" customHeight="1" thickBot="1" x14ac:dyDescent="0.25">
      <c r="B49" s="4" t="s">
        <v>235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236</v>
      </c>
      <c r="C50" s="19">
        <v>0</v>
      </c>
      <c r="D50" s="19">
        <v>3</v>
      </c>
      <c r="E50" s="19">
        <v>3</v>
      </c>
    </row>
    <row r="51" spans="2:5" ht="20.100000000000001" customHeight="1" thickBot="1" x14ac:dyDescent="0.25">
      <c r="B51" s="4" t="s">
        <v>237</v>
      </c>
      <c r="C51" s="19">
        <v>1</v>
      </c>
      <c r="D51" s="19">
        <v>0</v>
      </c>
      <c r="E51" s="19">
        <v>1</v>
      </c>
    </row>
    <row r="52" spans="2:5" ht="20.100000000000001" customHeight="1" thickBot="1" x14ac:dyDescent="0.25">
      <c r="B52" s="4" t="s">
        <v>238</v>
      </c>
      <c r="C52" s="19">
        <v>0</v>
      </c>
      <c r="D52" s="19">
        <v>0</v>
      </c>
      <c r="E52" s="19">
        <v>0</v>
      </c>
    </row>
    <row r="53" spans="2:5" ht="20.100000000000001" customHeight="1" thickBot="1" x14ac:dyDescent="0.25">
      <c r="B53" s="4" t="s">
        <v>239</v>
      </c>
      <c r="C53" s="19">
        <v>0</v>
      </c>
      <c r="D53" s="19">
        <v>1</v>
      </c>
      <c r="E53" s="19">
        <v>1</v>
      </c>
    </row>
    <row r="54" spans="2:5" ht="20.100000000000001" customHeight="1" thickBot="1" x14ac:dyDescent="0.25">
      <c r="B54" s="4" t="s">
        <v>240</v>
      </c>
      <c r="C54" s="19">
        <v>0</v>
      </c>
      <c r="D54" s="19">
        <v>5</v>
      </c>
      <c r="E54" s="19">
        <v>5</v>
      </c>
    </row>
    <row r="55" spans="2:5" ht="20.100000000000001" customHeight="1" thickBot="1" x14ac:dyDescent="0.25">
      <c r="B55" s="4" t="s">
        <v>241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242</v>
      </c>
      <c r="C56" s="19">
        <v>0</v>
      </c>
      <c r="D56" s="19">
        <v>0</v>
      </c>
      <c r="E56" s="19">
        <v>0</v>
      </c>
    </row>
    <row r="57" spans="2:5" ht="20.100000000000001" customHeight="1" thickBot="1" x14ac:dyDescent="0.25">
      <c r="B57" s="4" t="s">
        <v>243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269</v>
      </c>
      <c r="C58" s="19">
        <v>1</v>
      </c>
      <c r="D58" s="19">
        <v>0</v>
      </c>
      <c r="E58" s="19">
        <v>1</v>
      </c>
    </row>
    <row r="59" spans="2:5" ht="20.100000000000001" customHeight="1" thickBot="1" x14ac:dyDescent="0.25">
      <c r="B59" s="4" t="s">
        <v>245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246</v>
      </c>
      <c r="C60" s="19">
        <v>0</v>
      </c>
      <c r="D60" s="19">
        <v>0</v>
      </c>
      <c r="E60" s="19">
        <v>0</v>
      </c>
    </row>
    <row r="61" spans="2:5" ht="20.100000000000001" customHeight="1" thickBot="1" x14ac:dyDescent="0.25">
      <c r="B61" s="7" t="s">
        <v>22</v>
      </c>
      <c r="C61" s="9">
        <f>SUM(C11:C60)</f>
        <v>25</v>
      </c>
      <c r="D61" s="9">
        <f t="shared" ref="D61:E61" si="0">SUM(D11:D60)</f>
        <v>49</v>
      </c>
      <c r="E61" s="9">
        <f t="shared" si="0"/>
        <v>74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9" t="s">
        <v>171</v>
      </c>
      <c r="D12" s="89"/>
      <c r="E12" s="89"/>
      <c r="F12" s="89"/>
      <c r="G12" s="89"/>
      <c r="H12" s="89" t="s">
        <v>172</v>
      </c>
      <c r="I12" s="89"/>
      <c r="J12" s="89"/>
      <c r="K12" s="89"/>
      <c r="L12" s="89"/>
      <c r="M12" s="89" t="s">
        <v>173</v>
      </c>
      <c r="N12" s="89"/>
      <c r="O12" s="89"/>
      <c r="P12" s="89"/>
      <c r="Q12" s="89"/>
      <c r="R12" s="89" t="s">
        <v>174</v>
      </c>
      <c r="S12" s="89"/>
      <c r="T12" s="89"/>
      <c r="U12" s="89"/>
      <c r="V12" s="89"/>
      <c r="W12" s="89" t="s">
        <v>175</v>
      </c>
      <c r="X12" s="89"/>
      <c r="Y12" s="89"/>
      <c r="Z12" s="89"/>
      <c r="AA12" s="89"/>
      <c r="AB12" s="89" t="s">
        <v>35</v>
      </c>
      <c r="AC12" s="89"/>
      <c r="AD12" s="89"/>
      <c r="AE12" s="89"/>
      <c r="AF12" s="89"/>
    </row>
    <row r="13" spans="2:32" ht="28.5" customHeight="1" x14ac:dyDescent="0.2">
      <c r="C13" s="90" t="s">
        <v>60</v>
      </c>
      <c r="D13" s="90" t="s">
        <v>176</v>
      </c>
      <c r="E13" s="90"/>
      <c r="F13" s="90"/>
      <c r="G13" s="90" t="s">
        <v>177</v>
      </c>
      <c r="H13" s="90" t="s">
        <v>60</v>
      </c>
      <c r="I13" s="90" t="s">
        <v>176</v>
      </c>
      <c r="J13" s="90"/>
      <c r="K13" s="90"/>
      <c r="L13" s="90" t="s">
        <v>177</v>
      </c>
      <c r="M13" s="90" t="s">
        <v>60</v>
      </c>
      <c r="N13" s="90" t="s">
        <v>176</v>
      </c>
      <c r="O13" s="90"/>
      <c r="P13" s="90"/>
      <c r="Q13" s="90" t="s">
        <v>177</v>
      </c>
      <c r="R13" s="90" t="s">
        <v>60</v>
      </c>
      <c r="S13" s="90" t="s">
        <v>176</v>
      </c>
      <c r="T13" s="90"/>
      <c r="U13" s="90"/>
      <c r="V13" s="90" t="s">
        <v>177</v>
      </c>
      <c r="W13" s="90" t="s">
        <v>60</v>
      </c>
      <c r="X13" s="90" t="s">
        <v>176</v>
      </c>
      <c r="Y13" s="90"/>
      <c r="Z13" s="90"/>
      <c r="AA13" s="90" t="s">
        <v>177</v>
      </c>
      <c r="AB13" s="90" t="s">
        <v>60</v>
      </c>
      <c r="AC13" s="90" t="s">
        <v>176</v>
      </c>
      <c r="AD13" s="90"/>
      <c r="AE13" s="90"/>
      <c r="AF13" s="90" t="s">
        <v>177</v>
      </c>
    </row>
    <row r="14" spans="2:32" ht="28.5" customHeight="1" thickBot="1" x14ac:dyDescent="0.25">
      <c r="C14" s="90"/>
      <c r="D14" s="30" t="s">
        <v>178</v>
      </c>
      <c r="E14" s="30" t="s">
        <v>179</v>
      </c>
      <c r="F14" s="30" t="s">
        <v>180</v>
      </c>
      <c r="G14" s="90"/>
      <c r="H14" s="90"/>
      <c r="I14" s="30" t="s">
        <v>178</v>
      </c>
      <c r="J14" s="30" t="s">
        <v>179</v>
      </c>
      <c r="K14" s="30" t="s">
        <v>180</v>
      </c>
      <c r="L14" s="90"/>
      <c r="M14" s="90"/>
      <c r="N14" s="30" t="s">
        <v>178</v>
      </c>
      <c r="O14" s="30" t="s">
        <v>179</v>
      </c>
      <c r="P14" s="30" t="s">
        <v>180</v>
      </c>
      <c r="Q14" s="90"/>
      <c r="R14" s="90"/>
      <c r="S14" s="30" t="s">
        <v>178</v>
      </c>
      <c r="T14" s="30" t="s">
        <v>179</v>
      </c>
      <c r="U14" s="30" t="s">
        <v>180</v>
      </c>
      <c r="V14" s="90"/>
      <c r="W14" s="90"/>
      <c r="X14" s="30" t="s">
        <v>178</v>
      </c>
      <c r="Y14" s="30" t="s">
        <v>179</v>
      </c>
      <c r="Z14" s="30" t="s">
        <v>180</v>
      </c>
      <c r="AA14" s="90"/>
      <c r="AB14" s="90"/>
      <c r="AC14" s="30" t="s">
        <v>178</v>
      </c>
      <c r="AD14" s="30" t="s">
        <v>179</v>
      </c>
      <c r="AE14" s="30" t="s">
        <v>180</v>
      </c>
      <c r="AF14" s="90"/>
    </row>
    <row r="15" spans="2:32" ht="20.100000000000001" customHeight="1" thickBot="1" x14ac:dyDescent="0.25">
      <c r="B15" s="3" t="s">
        <v>197</v>
      </c>
      <c r="C15" s="18">
        <v>974</v>
      </c>
      <c r="D15" s="18">
        <v>1</v>
      </c>
      <c r="E15" s="18">
        <v>864</v>
      </c>
      <c r="F15" s="18">
        <v>109</v>
      </c>
      <c r="G15" s="18">
        <v>0</v>
      </c>
      <c r="H15" s="18">
        <v>5</v>
      </c>
      <c r="I15" s="18">
        <v>0</v>
      </c>
      <c r="J15" s="18">
        <v>5</v>
      </c>
      <c r="K15" s="18">
        <v>0</v>
      </c>
      <c r="L15" s="18">
        <v>0</v>
      </c>
      <c r="M15" s="18">
        <v>91</v>
      </c>
      <c r="N15" s="18">
        <v>0</v>
      </c>
      <c r="O15" s="18">
        <v>82</v>
      </c>
      <c r="P15" s="18">
        <v>9</v>
      </c>
      <c r="Q15" s="18">
        <v>0</v>
      </c>
      <c r="R15" s="18">
        <v>31</v>
      </c>
      <c r="S15" s="18">
        <v>0</v>
      </c>
      <c r="T15" s="18">
        <v>26</v>
      </c>
      <c r="U15" s="18">
        <v>5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1101</v>
      </c>
      <c r="AC15" s="18">
        <v>1</v>
      </c>
      <c r="AD15" s="18">
        <v>977</v>
      </c>
      <c r="AE15" s="18">
        <v>123</v>
      </c>
      <c r="AF15" s="18">
        <v>0</v>
      </c>
    </row>
    <row r="16" spans="2:32" ht="20.100000000000001" customHeight="1" thickBot="1" x14ac:dyDescent="0.25">
      <c r="B16" s="4" t="s">
        <v>198</v>
      </c>
      <c r="C16" s="19">
        <v>1204</v>
      </c>
      <c r="D16" s="19">
        <v>7</v>
      </c>
      <c r="E16" s="19">
        <v>1036</v>
      </c>
      <c r="F16" s="19">
        <v>161</v>
      </c>
      <c r="G16" s="19">
        <v>0</v>
      </c>
      <c r="H16" s="19">
        <v>1</v>
      </c>
      <c r="I16" s="19">
        <v>0</v>
      </c>
      <c r="J16" s="19">
        <v>1</v>
      </c>
      <c r="K16" s="19">
        <v>0</v>
      </c>
      <c r="L16" s="19">
        <v>0</v>
      </c>
      <c r="M16" s="19">
        <v>62</v>
      </c>
      <c r="N16" s="19">
        <v>0</v>
      </c>
      <c r="O16" s="19">
        <v>61</v>
      </c>
      <c r="P16" s="19">
        <v>1</v>
      </c>
      <c r="Q16" s="19">
        <v>0</v>
      </c>
      <c r="R16" s="19">
        <v>13</v>
      </c>
      <c r="S16" s="19">
        <v>0</v>
      </c>
      <c r="T16" s="19">
        <v>13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1280</v>
      </c>
      <c r="AC16" s="19">
        <v>7</v>
      </c>
      <c r="AD16" s="19">
        <v>1111</v>
      </c>
      <c r="AE16" s="19">
        <v>162</v>
      </c>
      <c r="AF16" s="19">
        <v>0</v>
      </c>
    </row>
    <row r="17" spans="2:32" ht="20.100000000000001" customHeight="1" thickBot="1" x14ac:dyDescent="0.25">
      <c r="B17" s="4" t="s">
        <v>199</v>
      </c>
      <c r="C17" s="19">
        <v>408</v>
      </c>
      <c r="D17" s="19">
        <v>0</v>
      </c>
      <c r="E17" s="19">
        <v>323</v>
      </c>
      <c r="F17" s="19">
        <v>85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7</v>
      </c>
      <c r="N17" s="19">
        <v>0</v>
      </c>
      <c r="O17" s="19">
        <v>7</v>
      </c>
      <c r="P17" s="19">
        <v>0</v>
      </c>
      <c r="Q17" s="19">
        <v>0</v>
      </c>
      <c r="R17" s="19">
        <v>3</v>
      </c>
      <c r="S17" s="19">
        <v>0</v>
      </c>
      <c r="T17" s="19">
        <v>3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418</v>
      </c>
      <c r="AC17" s="19">
        <v>0</v>
      </c>
      <c r="AD17" s="19">
        <v>333</v>
      </c>
      <c r="AE17" s="19">
        <v>85</v>
      </c>
      <c r="AF17" s="19">
        <v>0</v>
      </c>
    </row>
    <row r="18" spans="2:32" ht="20.100000000000001" customHeight="1" thickBot="1" x14ac:dyDescent="0.25">
      <c r="B18" s="4" t="s">
        <v>200</v>
      </c>
      <c r="C18" s="19">
        <v>896</v>
      </c>
      <c r="D18" s="19">
        <v>0</v>
      </c>
      <c r="E18" s="19">
        <v>874</v>
      </c>
      <c r="F18" s="19">
        <v>22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126</v>
      </c>
      <c r="N18" s="19">
        <v>0</v>
      </c>
      <c r="O18" s="19">
        <v>126</v>
      </c>
      <c r="P18" s="19">
        <v>0</v>
      </c>
      <c r="Q18" s="19">
        <v>0</v>
      </c>
      <c r="R18" s="19">
        <v>155</v>
      </c>
      <c r="S18" s="19">
        <v>0</v>
      </c>
      <c r="T18" s="19">
        <v>155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1177</v>
      </c>
      <c r="AC18" s="19">
        <v>0</v>
      </c>
      <c r="AD18" s="19">
        <v>1155</v>
      </c>
      <c r="AE18" s="19">
        <v>22</v>
      </c>
      <c r="AF18" s="19">
        <v>0</v>
      </c>
    </row>
    <row r="19" spans="2:32" ht="20.100000000000001" customHeight="1" thickBot="1" x14ac:dyDescent="0.25">
      <c r="B19" s="4" t="s">
        <v>201</v>
      </c>
      <c r="C19" s="19">
        <v>479</v>
      </c>
      <c r="D19" s="19">
        <v>3</v>
      </c>
      <c r="E19" s="19">
        <v>385</v>
      </c>
      <c r="F19" s="19">
        <v>91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60</v>
      </c>
      <c r="N19" s="19">
        <v>0</v>
      </c>
      <c r="O19" s="19">
        <v>49</v>
      </c>
      <c r="P19" s="19">
        <v>11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539</v>
      </c>
      <c r="AC19" s="19">
        <v>3</v>
      </c>
      <c r="AD19" s="19">
        <v>434</v>
      </c>
      <c r="AE19" s="19">
        <v>102</v>
      </c>
      <c r="AF19" s="19">
        <v>0</v>
      </c>
    </row>
    <row r="20" spans="2:32" ht="20.100000000000001" customHeight="1" thickBot="1" x14ac:dyDescent="0.25">
      <c r="B20" s="4" t="s">
        <v>202</v>
      </c>
      <c r="C20" s="19">
        <v>475</v>
      </c>
      <c r="D20" s="19">
        <v>0</v>
      </c>
      <c r="E20" s="19">
        <v>357</v>
      </c>
      <c r="F20" s="19">
        <v>118</v>
      </c>
      <c r="G20" s="19">
        <v>0</v>
      </c>
      <c r="H20" s="19">
        <v>2</v>
      </c>
      <c r="I20" s="19">
        <v>0</v>
      </c>
      <c r="J20" s="19">
        <v>2</v>
      </c>
      <c r="K20" s="19">
        <v>0</v>
      </c>
      <c r="L20" s="19">
        <v>0</v>
      </c>
      <c r="M20" s="19">
        <v>25</v>
      </c>
      <c r="N20" s="19">
        <v>0</v>
      </c>
      <c r="O20" s="19">
        <v>25</v>
      </c>
      <c r="P20" s="19">
        <v>0</v>
      </c>
      <c r="Q20" s="19">
        <v>0</v>
      </c>
      <c r="R20" s="19">
        <v>47</v>
      </c>
      <c r="S20" s="19">
        <v>0</v>
      </c>
      <c r="T20" s="19">
        <v>47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549</v>
      </c>
      <c r="AC20" s="19">
        <v>0</v>
      </c>
      <c r="AD20" s="19">
        <v>431</v>
      </c>
      <c r="AE20" s="19">
        <v>118</v>
      </c>
      <c r="AF20" s="19">
        <v>0</v>
      </c>
    </row>
    <row r="21" spans="2:32" ht="20.100000000000001" customHeight="1" thickBot="1" x14ac:dyDescent="0.25">
      <c r="B21" s="4" t="s">
        <v>203</v>
      </c>
      <c r="C21" s="19">
        <v>1402</v>
      </c>
      <c r="D21" s="19">
        <v>2</v>
      </c>
      <c r="E21" s="19">
        <v>980</v>
      </c>
      <c r="F21" s="19">
        <v>420</v>
      </c>
      <c r="G21" s="19">
        <v>0</v>
      </c>
      <c r="H21" s="19">
        <v>3</v>
      </c>
      <c r="I21" s="19">
        <v>0</v>
      </c>
      <c r="J21" s="19">
        <v>3</v>
      </c>
      <c r="K21" s="19">
        <v>0</v>
      </c>
      <c r="L21" s="19">
        <v>0</v>
      </c>
      <c r="M21" s="19">
        <v>74</v>
      </c>
      <c r="N21" s="19">
        <v>0</v>
      </c>
      <c r="O21" s="19">
        <v>68</v>
      </c>
      <c r="P21" s="19">
        <v>6</v>
      </c>
      <c r="Q21" s="19">
        <v>0</v>
      </c>
      <c r="R21" s="19">
        <v>7</v>
      </c>
      <c r="S21" s="19">
        <v>0</v>
      </c>
      <c r="T21" s="19">
        <v>7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1486</v>
      </c>
      <c r="AC21" s="19">
        <v>2</v>
      </c>
      <c r="AD21" s="19">
        <v>1058</v>
      </c>
      <c r="AE21" s="19">
        <v>426</v>
      </c>
      <c r="AF21" s="19">
        <v>0</v>
      </c>
    </row>
    <row r="22" spans="2:32" ht="20.100000000000001" customHeight="1" thickBot="1" x14ac:dyDescent="0.25">
      <c r="B22" s="4" t="s">
        <v>204</v>
      </c>
      <c r="C22" s="19">
        <v>1876</v>
      </c>
      <c r="D22" s="19">
        <v>48</v>
      </c>
      <c r="E22" s="19">
        <v>879</v>
      </c>
      <c r="F22" s="19">
        <v>949</v>
      </c>
      <c r="G22" s="19">
        <v>0</v>
      </c>
      <c r="H22" s="19">
        <v>3</v>
      </c>
      <c r="I22" s="19">
        <v>0</v>
      </c>
      <c r="J22" s="19">
        <v>0</v>
      </c>
      <c r="K22" s="19">
        <v>3</v>
      </c>
      <c r="L22" s="19">
        <v>0</v>
      </c>
      <c r="M22" s="19">
        <v>6</v>
      </c>
      <c r="N22" s="19">
        <v>0</v>
      </c>
      <c r="O22" s="19">
        <v>5</v>
      </c>
      <c r="P22" s="19">
        <v>1</v>
      </c>
      <c r="Q22" s="19">
        <v>0</v>
      </c>
      <c r="R22" s="19">
        <v>4</v>
      </c>
      <c r="S22" s="19">
        <v>0</v>
      </c>
      <c r="T22" s="19">
        <v>4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1889</v>
      </c>
      <c r="AC22" s="19">
        <v>48</v>
      </c>
      <c r="AD22" s="19">
        <v>888</v>
      </c>
      <c r="AE22" s="19">
        <v>953</v>
      </c>
      <c r="AF22" s="19">
        <v>0</v>
      </c>
    </row>
    <row r="23" spans="2:32" ht="20.100000000000001" customHeight="1" thickBot="1" x14ac:dyDescent="0.25">
      <c r="B23" s="4" t="s">
        <v>205</v>
      </c>
      <c r="C23" s="19">
        <v>158</v>
      </c>
      <c r="D23" s="19">
        <v>1</v>
      </c>
      <c r="E23" s="19">
        <v>145</v>
      </c>
      <c r="F23" s="19">
        <v>12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13</v>
      </c>
      <c r="N23" s="19">
        <v>0</v>
      </c>
      <c r="O23" s="19">
        <v>13</v>
      </c>
      <c r="P23" s="19">
        <v>0</v>
      </c>
      <c r="Q23" s="19">
        <v>0</v>
      </c>
      <c r="R23" s="19">
        <v>4</v>
      </c>
      <c r="S23" s="19">
        <v>0</v>
      </c>
      <c r="T23" s="19">
        <v>4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175</v>
      </c>
      <c r="AC23" s="19">
        <v>1</v>
      </c>
      <c r="AD23" s="19">
        <v>162</v>
      </c>
      <c r="AE23" s="19">
        <v>12</v>
      </c>
      <c r="AF23" s="19">
        <v>0</v>
      </c>
    </row>
    <row r="24" spans="2:32" ht="20.100000000000001" customHeight="1" thickBot="1" x14ac:dyDescent="0.25">
      <c r="B24" s="4" t="s">
        <v>206</v>
      </c>
      <c r="C24" s="19">
        <v>55</v>
      </c>
      <c r="D24" s="19">
        <v>1</v>
      </c>
      <c r="E24" s="19">
        <v>51</v>
      </c>
      <c r="F24" s="19">
        <v>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8</v>
      </c>
      <c r="N24" s="19">
        <v>0</v>
      </c>
      <c r="O24" s="19">
        <v>7</v>
      </c>
      <c r="P24" s="19">
        <v>1</v>
      </c>
      <c r="Q24" s="19">
        <v>0</v>
      </c>
      <c r="R24" s="19">
        <v>6</v>
      </c>
      <c r="S24" s="19">
        <v>0</v>
      </c>
      <c r="T24" s="19">
        <v>6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69</v>
      </c>
      <c r="AC24" s="19">
        <v>1</v>
      </c>
      <c r="AD24" s="19">
        <v>64</v>
      </c>
      <c r="AE24" s="19">
        <v>4</v>
      </c>
      <c r="AF24" s="19">
        <v>0</v>
      </c>
    </row>
    <row r="25" spans="2:32" ht="20.100000000000001" customHeight="1" thickBot="1" x14ac:dyDescent="0.25">
      <c r="B25" s="4" t="s">
        <v>207</v>
      </c>
      <c r="C25" s="19">
        <v>645</v>
      </c>
      <c r="D25" s="19">
        <v>7</v>
      </c>
      <c r="E25" s="19">
        <v>515</v>
      </c>
      <c r="F25" s="19">
        <v>123</v>
      </c>
      <c r="G25" s="19">
        <v>0</v>
      </c>
      <c r="H25" s="19">
        <v>7</v>
      </c>
      <c r="I25" s="19">
        <v>0</v>
      </c>
      <c r="J25" s="19">
        <v>5</v>
      </c>
      <c r="K25" s="19">
        <v>2</v>
      </c>
      <c r="L25" s="19">
        <v>0</v>
      </c>
      <c r="M25" s="19">
        <v>14</v>
      </c>
      <c r="N25" s="19">
        <v>0</v>
      </c>
      <c r="O25" s="19">
        <v>14</v>
      </c>
      <c r="P25" s="19">
        <v>0</v>
      </c>
      <c r="Q25" s="19">
        <v>0</v>
      </c>
      <c r="R25" s="19">
        <v>41</v>
      </c>
      <c r="S25" s="19">
        <v>0</v>
      </c>
      <c r="T25" s="19">
        <v>41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707</v>
      </c>
      <c r="AC25" s="19">
        <v>7</v>
      </c>
      <c r="AD25" s="19">
        <v>575</v>
      </c>
      <c r="AE25" s="19">
        <v>125</v>
      </c>
      <c r="AF25" s="19">
        <v>0</v>
      </c>
    </row>
    <row r="26" spans="2:32" ht="20.100000000000001" customHeight="1" thickBot="1" x14ac:dyDescent="0.25">
      <c r="B26" s="4" t="s">
        <v>208</v>
      </c>
      <c r="C26" s="19">
        <v>854</v>
      </c>
      <c r="D26" s="19">
        <v>3</v>
      </c>
      <c r="E26" s="19">
        <v>648</v>
      </c>
      <c r="F26" s="19">
        <v>203</v>
      </c>
      <c r="G26" s="19">
        <v>0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10</v>
      </c>
      <c r="N26" s="19">
        <v>0</v>
      </c>
      <c r="O26" s="19">
        <v>9</v>
      </c>
      <c r="P26" s="19">
        <v>1</v>
      </c>
      <c r="Q26" s="19">
        <v>0</v>
      </c>
      <c r="R26" s="19">
        <v>4</v>
      </c>
      <c r="S26" s="19">
        <v>0</v>
      </c>
      <c r="T26" s="19">
        <v>4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869</v>
      </c>
      <c r="AC26" s="19">
        <v>3</v>
      </c>
      <c r="AD26" s="19">
        <v>662</v>
      </c>
      <c r="AE26" s="19">
        <v>204</v>
      </c>
      <c r="AF26" s="19">
        <v>0</v>
      </c>
    </row>
    <row r="27" spans="2:32" ht="20.100000000000001" customHeight="1" thickBot="1" x14ac:dyDescent="0.25">
      <c r="B27" s="4" t="s">
        <v>209</v>
      </c>
      <c r="C27" s="19">
        <v>1354</v>
      </c>
      <c r="D27" s="19">
        <v>0</v>
      </c>
      <c r="E27" s="19">
        <v>1082</v>
      </c>
      <c r="F27" s="19">
        <v>272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42</v>
      </c>
      <c r="N27" s="19">
        <v>0</v>
      </c>
      <c r="O27" s="19">
        <v>41</v>
      </c>
      <c r="P27" s="19">
        <v>1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1396</v>
      </c>
      <c r="AC27" s="19">
        <v>0</v>
      </c>
      <c r="AD27" s="19">
        <v>1123</v>
      </c>
      <c r="AE27" s="19">
        <v>273</v>
      </c>
      <c r="AF27" s="19">
        <v>0</v>
      </c>
    </row>
    <row r="28" spans="2:32" ht="20.100000000000001" customHeight="1" thickBot="1" x14ac:dyDescent="0.25">
      <c r="B28" s="4" t="s">
        <v>210</v>
      </c>
      <c r="C28" s="19">
        <v>720</v>
      </c>
      <c r="D28" s="19">
        <v>0</v>
      </c>
      <c r="E28" s="19">
        <v>614</v>
      </c>
      <c r="F28" s="19">
        <v>106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113</v>
      </c>
      <c r="N28" s="19">
        <v>0</v>
      </c>
      <c r="O28" s="19">
        <v>112</v>
      </c>
      <c r="P28" s="19">
        <v>1</v>
      </c>
      <c r="Q28" s="19">
        <v>0</v>
      </c>
      <c r="R28" s="19">
        <v>87</v>
      </c>
      <c r="S28" s="19">
        <v>0</v>
      </c>
      <c r="T28" s="19">
        <v>87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920</v>
      </c>
      <c r="AC28" s="19">
        <v>0</v>
      </c>
      <c r="AD28" s="19">
        <v>813</v>
      </c>
      <c r="AE28" s="19">
        <v>107</v>
      </c>
      <c r="AF28" s="19">
        <v>0</v>
      </c>
    </row>
    <row r="29" spans="2:32" ht="20.100000000000001" customHeight="1" thickBot="1" x14ac:dyDescent="0.25">
      <c r="B29" s="4" t="s">
        <v>211</v>
      </c>
      <c r="C29" s="19">
        <v>903</v>
      </c>
      <c r="D29" s="19">
        <v>0</v>
      </c>
      <c r="E29" s="19">
        <v>485</v>
      </c>
      <c r="F29" s="19">
        <v>418</v>
      </c>
      <c r="G29" s="19">
        <v>0</v>
      </c>
      <c r="H29" s="19">
        <v>1</v>
      </c>
      <c r="I29" s="19">
        <v>0</v>
      </c>
      <c r="J29" s="19">
        <v>1</v>
      </c>
      <c r="K29" s="19">
        <v>0</v>
      </c>
      <c r="L29" s="19">
        <v>0</v>
      </c>
      <c r="M29" s="19">
        <v>28</v>
      </c>
      <c r="N29" s="19">
        <v>0</v>
      </c>
      <c r="O29" s="19">
        <v>28</v>
      </c>
      <c r="P29" s="19">
        <v>0</v>
      </c>
      <c r="Q29" s="19">
        <v>0</v>
      </c>
      <c r="R29" s="19">
        <v>2</v>
      </c>
      <c r="S29" s="19">
        <v>0</v>
      </c>
      <c r="T29" s="19">
        <v>2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934</v>
      </c>
      <c r="AC29" s="19">
        <v>0</v>
      </c>
      <c r="AD29" s="19">
        <v>516</v>
      </c>
      <c r="AE29" s="19">
        <v>418</v>
      </c>
      <c r="AF29" s="19">
        <v>0</v>
      </c>
    </row>
    <row r="30" spans="2:32" ht="20.100000000000001" customHeight="1" thickBot="1" x14ac:dyDescent="0.25">
      <c r="B30" s="5" t="s">
        <v>212</v>
      </c>
      <c r="C30" s="27">
        <v>386</v>
      </c>
      <c r="D30" s="27">
        <v>0</v>
      </c>
      <c r="E30" s="27">
        <v>239</v>
      </c>
      <c r="F30" s="27">
        <v>147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10</v>
      </c>
      <c r="N30" s="27">
        <v>0</v>
      </c>
      <c r="O30" s="27">
        <v>7</v>
      </c>
      <c r="P30" s="27">
        <v>3</v>
      </c>
      <c r="Q30" s="27">
        <v>0</v>
      </c>
      <c r="R30" s="27">
        <v>9</v>
      </c>
      <c r="S30" s="27">
        <v>0</v>
      </c>
      <c r="T30" s="27">
        <v>9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405</v>
      </c>
      <c r="AC30" s="27">
        <v>0</v>
      </c>
      <c r="AD30" s="27">
        <v>255</v>
      </c>
      <c r="AE30" s="27">
        <v>150</v>
      </c>
      <c r="AF30" s="27">
        <v>0</v>
      </c>
    </row>
    <row r="31" spans="2:32" ht="20.100000000000001" customHeight="1" thickBot="1" x14ac:dyDescent="0.25">
      <c r="B31" s="6" t="s">
        <v>213</v>
      </c>
      <c r="C31" s="29">
        <v>98</v>
      </c>
      <c r="D31" s="29">
        <v>0</v>
      </c>
      <c r="E31" s="29">
        <v>68</v>
      </c>
      <c r="F31" s="29">
        <v>30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13</v>
      </c>
      <c r="S31" s="29">
        <v>0</v>
      </c>
      <c r="T31" s="29">
        <v>13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111</v>
      </c>
      <c r="AC31" s="29">
        <v>0</v>
      </c>
      <c r="AD31" s="29">
        <v>81</v>
      </c>
      <c r="AE31" s="29">
        <v>30</v>
      </c>
      <c r="AF31" s="29">
        <v>0</v>
      </c>
    </row>
    <row r="32" spans="2:32" ht="20.100000000000001" customHeight="1" thickBot="1" x14ac:dyDescent="0.25">
      <c r="B32" s="4" t="s">
        <v>214</v>
      </c>
      <c r="C32" s="29">
        <v>280</v>
      </c>
      <c r="D32" s="29">
        <v>2</v>
      </c>
      <c r="E32" s="29">
        <v>268</v>
      </c>
      <c r="F32" s="29">
        <v>10</v>
      </c>
      <c r="G32" s="29">
        <v>0</v>
      </c>
      <c r="H32" s="29">
        <v>1</v>
      </c>
      <c r="I32" s="29">
        <v>0</v>
      </c>
      <c r="J32" s="29">
        <v>1</v>
      </c>
      <c r="K32" s="29">
        <v>0</v>
      </c>
      <c r="L32" s="29">
        <v>0</v>
      </c>
      <c r="M32" s="29">
        <v>7</v>
      </c>
      <c r="N32" s="29">
        <v>0</v>
      </c>
      <c r="O32" s="29">
        <v>7</v>
      </c>
      <c r="P32" s="29">
        <v>0</v>
      </c>
      <c r="Q32" s="29">
        <v>0</v>
      </c>
      <c r="R32" s="29">
        <v>2</v>
      </c>
      <c r="S32" s="29">
        <v>0</v>
      </c>
      <c r="T32" s="29">
        <v>2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290</v>
      </c>
      <c r="AC32" s="29">
        <v>2</v>
      </c>
      <c r="AD32" s="29">
        <v>278</v>
      </c>
      <c r="AE32" s="29">
        <v>10</v>
      </c>
      <c r="AF32" s="29">
        <v>0</v>
      </c>
    </row>
    <row r="33" spans="2:32" ht="20.100000000000001" customHeight="1" thickBot="1" x14ac:dyDescent="0.25">
      <c r="B33" s="4" t="s">
        <v>215</v>
      </c>
      <c r="C33" s="28">
        <v>236</v>
      </c>
      <c r="D33" s="28">
        <v>0</v>
      </c>
      <c r="E33" s="28">
        <v>158</v>
      </c>
      <c r="F33" s="28">
        <v>78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2</v>
      </c>
      <c r="N33" s="28">
        <v>0</v>
      </c>
      <c r="O33" s="28">
        <v>2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238</v>
      </c>
      <c r="AC33" s="28">
        <v>0</v>
      </c>
      <c r="AD33" s="28">
        <v>160</v>
      </c>
      <c r="AE33" s="28">
        <v>78</v>
      </c>
      <c r="AF33" s="28">
        <v>0</v>
      </c>
    </row>
    <row r="34" spans="2:32" ht="20.100000000000001" customHeight="1" thickBot="1" x14ac:dyDescent="0.25">
      <c r="B34" s="4" t="s">
        <v>216</v>
      </c>
      <c r="C34" s="19">
        <v>125</v>
      </c>
      <c r="D34" s="19">
        <v>0</v>
      </c>
      <c r="E34" s="19">
        <v>108</v>
      </c>
      <c r="F34" s="19">
        <v>17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125</v>
      </c>
      <c r="AC34" s="19">
        <v>0</v>
      </c>
      <c r="AD34" s="19">
        <v>108</v>
      </c>
      <c r="AE34" s="19">
        <v>17</v>
      </c>
      <c r="AF34" s="19">
        <v>0</v>
      </c>
    </row>
    <row r="35" spans="2:32" ht="20.100000000000001" customHeight="1" thickBot="1" x14ac:dyDescent="0.25">
      <c r="B35" s="4" t="s">
        <v>217</v>
      </c>
      <c r="C35" s="19">
        <v>138</v>
      </c>
      <c r="D35" s="19">
        <v>0</v>
      </c>
      <c r="E35" s="19">
        <v>134</v>
      </c>
      <c r="F35" s="19">
        <v>4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138</v>
      </c>
      <c r="AC35" s="19">
        <v>0</v>
      </c>
      <c r="AD35" s="19">
        <v>134</v>
      </c>
      <c r="AE35" s="19">
        <v>4</v>
      </c>
      <c r="AF35" s="19">
        <v>0</v>
      </c>
    </row>
    <row r="36" spans="2:32" ht="20.100000000000001" customHeight="1" thickBot="1" x14ac:dyDescent="0.25">
      <c r="B36" s="4" t="s">
        <v>218</v>
      </c>
      <c r="C36" s="19">
        <v>95</v>
      </c>
      <c r="D36" s="19">
        <v>0</v>
      </c>
      <c r="E36" s="19">
        <v>70</v>
      </c>
      <c r="F36" s="19">
        <v>25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4</v>
      </c>
      <c r="N36" s="19">
        <v>0</v>
      </c>
      <c r="O36" s="19">
        <v>4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99</v>
      </c>
      <c r="AC36" s="19">
        <v>0</v>
      </c>
      <c r="AD36" s="19">
        <v>74</v>
      </c>
      <c r="AE36" s="19">
        <v>25</v>
      </c>
      <c r="AF36" s="19">
        <v>0</v>
      </c>
    </row>
    <row r="37" spans="2:32" ht="20.100000000000001" customHeight="1" thickBot="1" x14ac:dyDescent="0.25">
      <c r="B37" s="4" t="s">
        <v>219</v>
      </c>
      <c r="C37" s="19">
        <v>95</v>
      </c>
      <c r="D37" s="19">
        <v>0</v>
      </c>
      <c r="E37" s="19">
        <v>89</v>
      </c>
      <c r="F37" s="19">
        <v>6</v>
      </c>
      <c r="G37" s="19">
        <v>0</v>
      </c>
      <c r="H37" s="19">
        <v>1</v>
      </c>
      <c r="I37" s="19">
        <v>0</v>
      </c>
      <c r="J37" s="19">
        <v>0</v>
      </c>
      <c r="K37" s="19">
        <v>1</v>
      </c>
      <c r="L37" s="19">
        <v>0</v>
      </c>
      <c r="M37" s="19">
        <v>8</v>
      </c>
      <c r="N37" s="19">
        <v>0</v>
      </c>
      <c r="O37" s="19">
        <v>7</v>
      </c>
      <c r="P37" s="19">
        <v>1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104</v>
      </c>
      <c r="AC37" s="19">
        <v>0</v>
      </c>
      <c r="AD37" s="19">
        <v>96</v>
      </c>
      <c r="AE37" s="19">
        <v>8</v>
      </c>
      <c r="AF37" s="19">
        <v>0</v>
      </c>
    </row>
    <row r="38" spans="2:32" ht="20.100000000000001" customHeight="1" thickBot="1" x14ac:dyDescent="0.25">
      <c r="B38" s="4" t="s">
        <v>220</v>
      </c>
      <c r="C38" s="19">
        <v>449</v>
      </c>
      <c r="D38" s="19">
        <v>0</v>
      </c>
      <c r="E38" s="19">
        <v>209</v>
      </c>
      <c r="F38" s="19">
        <v>240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7</v>
      </c>
      <c r="N38" s="19">
        <v>0</v>
      </c>
      <c r="O38" s="19">
        <v>7</v>
      </c>
      <c r="P38" s="19">
        <v>0</v>
      </c>
      <c r="Q38" s="19">
        <v>0</v>
      </c>
      <c r="R38" s="19">
        <v>8</v>
      </c>
      <c r="S38" s="19">
        <v>0</v>
      </c>
      <c r="T38" s="19">
        <v>8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464</v>
      </c>
      <c r="AC38" s="19">
        <v>0</v>
      </c>
      <c r="AD38" s="19">
        <v>224</v>
      </c>
      <c r="AE38" s="19">
        <v>240</v>
      </c>
      <c r="AF38" s="19">
        <v>0</v>
      </c>
    </row>
    <row r="39" spans="2:32" ht="20.100000000000001" customHeight="1" thickBot="1" x14ac:dyDescent="0.25">
      <c r="B39" s="4" t="s">
        <v>221</v>
      </c>
      <c r="C39" s="19">
        <v>102</v>
      </c>
      <c r="D39" s="19">
        <v>1</v>
      </c>
      <c r="E39" s="19">
        <v>83</v>
      </c>
      <c r="F39" s="19">
        <v>18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5</v>
      </c>
      <c r="N39" s="19">
        <v>0</v>
      </c>
      <c r="O39" s="19">
        <v>5</v>
      </c>
      <c r="P39" s="19">
        <v>0</v>
      </c>
      <c r="Q39" s="19">
        <v>0</v>
      </c>
      <c r="R39" s="19">
        <v>2</v>
      </c>
      <c r="S39" s="19">
        <v>0</v>
      </c>
      <c r="T39" s="19">
        <v>2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109</v>
      </c>
      <c r="AC39" s="19">
        <v>1</v>
      </c>
      <c r="AD39" s="19">
        <v>90</v>
      </c>
      <c r="AE39" s="19">
        <v>18</v>
      </c>
      <c r="AF39" s="19">
        <v>0</v>
      </c>
    </row>
    <row r="40" spans="2:32" ht="20.100000000000001" customHeight="1" thickBot="1" x14ac:dyDescent="0.25">
      <c r="B40" s="4" t="s">
        <v>222</v>
      </c>
      <c r="C40" s="19">
        <v>344</v>
      </c>
      <c r="D40" s="19">
        <v>0</v>
      </c>
      <c r="E40" s="19">
        <v>266</v>
      </c>
      <c r="F40" s="19">
        <v>78</v>
      </c>
      <c r="G40" s="19">
        <v>0</v>
      </c>
      <c r="H40" s="19">
        <v>1</v>
      </c>
      <c r="I40" s="19">
        <v>0</v>
      </c>
      <c r="J40" s="19">
        <v>1</v>
      </c>
      <c r="K40" s="19">
        <v>0</v>
      </c>
      <c r="L40" s="19">
        <v>0</v>
      </c>
      <c r="M40" s="19">
        <v>2</v>
      </c>
      <c r="N40" s="19">
        <v>0</v>
      </c>
      <c r="O40" s="19">
        <v>2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347</v>
      </c>
      <c r="AC40" s="19">
        <v>0</v>
      </c>
      <c r="AD40" s="19">
        <v>269</v>
      </c>
      <c r="AE40" s="19">
        <v>78</v>
      </c>
      <c r="AF40" s="19">
        <v>0</v>
      </c>
    </row>
    <row r="41" spans="2:32" ht="20.100000000000001" customHeight="1" thickBot="1" x14ac:dyDescent="0.25">
      <c r="B41" s="4" t="s">
        <v>223</v>
      </c>
      <c r="C41" s="19">
        <v>404</v>
      </c>
      <c r="D41" s="19">
        <v>3</v>
      </c>
      <c r="E41" s="19">
        <v>285</v>
      </c>
      <c r="F41" s="19">
        <v>116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42</v>
      </c>
      <c r="N41" s="19">
        <v>0</v>
      </c>
      <c r="O41" s="19">
        <v>42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446</v>
      </c>
      <c r="AC41" s="19">
        <v>3</v>
      </c>
      <c r="AD41" s="19">
        <v>327</v>
      </c>
      <c r="AE41" s="19">
        <v>116</v>
      </c>
      <c r="AF41" s="19">
        <v>0</v>
      </c>
    </row>
    <row r="42" spans="2:32" ht="20.100000000000001" customHeight="1" thickBot="1" x14ac:dyDescent="0.25">
      <c r="B42" s="4" t="s">
        <v>224</v>
      </c>
      <c r="C42" s="19">
        <v>162</v>
      </c>
      <c r="D42" s="19">
        <v>0</v>
      </c>
      <c r="E42" s="19">
        <v>154</v>
      </c>
      <c r="F42" s="19">
        <v>8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14</v>
      </c>
      <c r="N42" s="19">
        <v>0</v>
      </c>
      <c r="O42" s="19">
        <v>14</v>
      </c>
      <c r="P42" s="19">
        <v>0</v>
      </c>
      <c r="Q42" s="19">
        <v>0</v>
      </c>
      <c r="R42" s="19">
        <v>7</v>
      </c>
      <c r="S42" s="19">
        <v>0</v>
      </c>
      <c r="T42" s="19">
        <v>7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183</v>
      </c>
      <c r="AC42" s="19">
        <v>0</v>
      </c>
      <c r="AD42" s="19">
        <v>175</v>
      </c>
      <c r="AE42" s="19">
        <v>8</v>
      </c>
      <c r="AF42" s="19">
        <v>0</v>
      </c>
    </row>
    <row r="43" spans="2:32" ht="20.100000000000001" customHeight="1" thickBot="1" x14ac:dyDescent="0.25">
      <c r="B43" s="4" t="s">
        <v>225</v>
      </c>
      <c r="C43" s="19">
        <v>157</v>
      </c>
      <c r="D43" s="19">
        <v>0</v>
      </c>
      <c r="E43" s="19">
        <v>82</v>
      </c>
      <c r="F43" s="19">
        <v>75</v>
      </c>
      <c r="G43" s="19">
        <v>0</v>
      </c>
      <c r="H43" s="19">
        <v>1</v>
      </c>
      <c r="I43" s="19">
        <v>0</v>
      </c>
      <c r="J43" s="19">
        <v>0</v>
      </c>
      <c r="K43" s="19">
        <v>1</v>
      </c>
      <c r="L43" s="19">
        <v>0</v>
      </c>
      <c r="M43" s="19">
        <v>2</v>
      </c>
      <c r="N43" s="19">
        <v>0</v>
      </c>
      <c r="O43" s="19">
        <v>2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160</v>
      </c>
      <c r="AC43" s="19">
        <v>0</v>
      </c>
      <c r="AD43" s="19">
        <v>84</v>
      </c>
      <c r="AE43" s="19">
        <v>76</v>
      </c>
      <c r="AF43" s="19">
        <v>0</v>
      </c>
    </row>
    <row r="44" spans="2:32" ht="20.100000000000001" customHeight="1" thickBot="1" x14ac:dyDescent="0.25">
      <c r="B44" s="4" t="s">
        <v>226</v>
      </c>
      <c r="C44" s="19">
        <v>571</v>
      </c>
      <c r="D44" s="19">
        <v>0</v>
      </c>
      <c r="E44" s="19">
        <v>418</v>
      </c>
      <c r="F44" s="19">
        <v>153</v>
      </c>
      <c r="G44" s="19">
        <v>0</v>
      </c>
      <c r="H44" s="19">
        <v>2</v>
      </c>
      <c r="I44" s="19">
        <v>0</v>
      </c>
      <c r="J44" s="19">
        <v>2</v>
      </c>
      <c r="K44" s="19">
        <v>0</v>
      </c>
      <c r="L44" s="19">
        <v>0</v>
      </c>
      <c r="M44" s="19">
        <v>4</v>
      </c>
      <c r="N44" s="19">
        <v>0</v>
      </c>
      <c r="O44" s="19">
        <v>4</v>
      </c>
      <c r="P44" s="19">
        <v>0</v>
      </c>
      <c r="Q44" s="19">
        <v>0</v>
      </c>
      <c r="R44" s="19">
        <v>5</v>
      </c>
      <c r="S44" s="19">
        <v>0</v>
      </c>
      <c r="T44" s="19">
        <v>5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582</v>
      </c>
      <c r="AC44" s="19">
        <v>0</v>
      </c>
      <c r="AD44" s="19">
        <v>429</v>
      </c>
      <c r="AE44" s="19">
        <v>153</v>
      </c>
      <c r="AF44" s="19">
        <v>0</v>
      </c>
    </row>
    <row r="45" spans="2:32" ht="20.100000000000001" customHeight="1" thickBot="1" x14ac:dyDescent="0.25">
      <c r="B45" s="4" t="s">
        <v>227</v>
      </c>
      <c r="C45" s="19">
        <v>3740</v>
      </c>
      <c r="D45" s="19">
        <v>12</v>
      </c>
      <c r="E45" s="19">
        <v>1607</v>
      </c>
      <c r="F45" s="19">
        <v>2121</v>
      </c>
      <c r="G45" s="19">
        <v>0</v>
      </c>
      <c r="H45" s="19">
        <v>2</v>
      </c>
      <c r="I45" s="19">
        <v>0</v>
      </c>
      <c r="J45" s="19">
        <v>2</v>
      </c>
      <c r="K45" s="19">
        <v>0</v>
      </c>
      <c r="L45" s="19">
        <v>0</v>
      </c>
      <c r="M45" s="19">
        <v>14</v>
      </c>
      <c r="N45" s="19">
        <v>0</v>
      </c>
      <c r="O45" s="19">
        <v>14</v>
      </c>
      <c r="P45" s="19">
        <v>0</v>
      </c>
      <c r="Q45" s="19">
        <v>0</v>
      </c>
      <c r="R45" s="19">
        <v>2</v>
      </c>
      <c r="S45" s="19">
        <v>0</v>
      </c>
      <c r="T45" s="19">
        <v>2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3758</v>
      </c>
      <c r="AC45" s="19">
        <v>12</v>
      </c>
      <c r="AD45" s="19">
        <v>1625</v>
      </c>
      <c r="AE45" s="19">
        <v>2121</v>
      </c>
      <c r="AF45" s="19">
        <v>0</v>
      </c>
    </row>
    <row r="46" spans="2:32" ht="20.100000000000001" customHeight="1" thickBot="1" x14ac:dyDescent="0.25">
      <c r="B46" s="4" t="s">
        <v>228</v>
      </c>
      <c r="C46" s="19">
        <v>579</v>
      </c>
      <c r="D46" s="19">
        <v>1</v>
      </c>
      <c r="E46" s="19">
        <v>246</v>
      </c>
      <c r="F46" s="19">
        <v>332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</v>
      </c>
      <c r="N46" s="19">
        <v>0</v>
      </c>
      <c r="O46" s="19">
        <v>1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580</v>
      </c>
      <c r="AC46" s="19">
        <v>1</v>
      </c>
      <c r="AD46" s="19">
        <v>247</v>
      </c>
      <c r="AE46" s="19">
        <v>332</v>
      </c>
      <c r="AF46" s="19">
        <v>0</v>
      </c>
    </row>
    <row r="47" spans="2:32" ht="20.100000000000001" customHeight="1" thickBot="1" x14ac:dyDescent="0.25">
      <c r="B47" s="4" t="s">
        <v>229</v>
      </c>
      <c r="C47" s="19">
        <v>370</v>
      </c>
      <c r="D47" s="19">
        <v>4</v>
      </c>
      <c r="E47" s="19">
        <v>213</v>
      </c>
      <c r="F47" s="19">
        <v>153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10</v>
      </c>
      <c r="N47" s="19">
        <v>0</v>
      </c>
      <c r="O47" s="19">
        <v>10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380</v>
      </c>
      <c r="AC47" s="19">
        <v>4</v>
      </c>
      <c r="AD47" s="19">
        <v>223</v>
      </c>
      <c r="AE47" s="19">
        <v>153</v>
      </c>
      <c r="AF47" s="19">
        <v>0</v>
      </c>
    </row>
    <row r="48" spans="2:32" ht="20.100000000000001" customHeight="1" thickBot="1" x14ac:dyDescent="0.25">
      <c r="B48" s="4" t="s">
        <v>230</v>
      </c>
      <c r="C48" s="19">
        <v>703</v>
      </c>
      <c r="D48" s="19">
        <v>0</v>
      </c>
      <c r="E48" s="19">
        <v>427</v>
      </c>
      <c r="F48" s="19">
        <v>276</v>
      </c>
      <c r="G48" s="19">
        <v>0</v>
      </c>
      <c r="H48" s="19">
        <v>3</v>
      </c>
      <c r="I48" s="19">
        <v>0</v>
      </c>
      <c r="J48" s="19">
        <v>1</v>
      </c>
      <c r="K48" s="19">
        <v>2</v>
      </c>
      <c r="L48" s="19">
        <v>0</v>
      </c>
      <c r="M48" s="19">
        <v>30</v>
      </c>
      <c r="N48" s="19">
        <v>0</v>
      </c>
      <c r="O48" s="19">
        <v>29</v>
      </c>
      <c r="P48" s="19">
        <v>1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736</v>
      </c>
      <c r="AC48" s="19">
        <v>0</v>
      </c>
      <c r="AD48" s="19">
        <v>457</v>
      </c>
      <c r="AE48" s="19">
        <v>279</v>
      </c>
      <c r="AF48" s="19">
        <v>0</v>
      </c>
    </row>
    <row r="49" spans="2:32" ht="20.100000000000001" customHeight="1" thickBot="1" x14ac:dyDescent="0.25">
      <c r="B49" s="4" t="s">
        <v>231</v>
      </c>
      <c r="C49" s="19">
        <v>1975</v>
      </c>
      <c r="D49" s="19">
        <v>0</v>
      </c>
      <c r="E49" s="19">
        <v>1712</v>
      </c>
      <c r="F49" s="19">
        <v>263</v>
      </c>
      <c r="G49" s="19">
        <v>0</v>
      </c>
      <c r="H49" s="19">
        <v>4</v>
      </c>
      <c r="I49" s="19">
        <v>0</v>
      </c>
      <c r="J49" s="19">
        <v>0</v>
      </c>
      <c r="K49" s="19">
        <v>4</v>
      </c>
      <c r="L49" s="19">
        <v>0</v>
      </c>
      <c r="M49" s="19">
        <v>224</v>
      </c>
      <c r="N49" s="19">
        <v>0</v>
      </c>
      <c r="O49" s="19">
        <v>219</v>
      </c>
      <c r="P49" s="19">
        <v>5</v>
      </c>
      <c r="Q49" s="19">
        <v>0</v>
      </c>
      <c r="R49" s="19">
        <v>10</v>
      </c>
      <c r="S49" s="19">
        <v>0</v>
      </c>
      <c r="T49" s="19">
        <v>10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2213</v>
      </c>
      <c r="AC49" s="19">
        <v>0</v>
      </c>
      <c r="AD49" s="19">
        <v>1941</v>
      </c>
      <c r="AE49" s="19">
        <v>272</v>
      </c>
      <c r="AF49" s="19">
        <v>0</v>
      </c>
    </row>
    <row r="50" spans="2:32" ht="20.100000000000001" customHeight="1" thickBot="1" x14ac:dyDescent="0.25">
      <c r="B50" s="4" t="s">
        <v>232</v>
      </c>
      <c r="C50" s="19">
        <v>419</v>
      </c>
      <c r="D50" s="19">
        <v>10</v>
      </c>
      <c r="E50" s="19">
        <v>373</v>
      </c>
      <c r="F50" s="19">
        <v>36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41</v>
      </c>
      <c r="N50" s="19">
        <v>0</v>
      </c>
      <c r="O50" s="19">
        <v>41</v>
      </c>
      <c r="P50" s="19">
        <v>0</v>
      </c>
      <c r="Q50" s="19">
        <v>0</v>
      </c>
      <c r="R50" s="19">
        <v>2</v>
      </c>
      <c r="S50" s="19">
        <v>0</v>
      </c>
      <c r="T50" s="19">
        <v>2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462</v>
      </c>
      <c r="AC50" s="19">
        <v>10</v>
      </c>
      <c r="AD50" s="19">
        <v>416</v>
      </c>
      <c r="AE50" s="19">
        <v>36</v>
      </c>
      <c r="AF50" s="19">
        <v>0</v>
      </c>
    </row>
    <row r="51" spans="2:32" ht="20.100000000000001" customHeight="1" thickBot="1" x14ac:dyDescent="0.25">
      <c r="B51" s="4" t="s">
        <v>233</v>
      </c>
      <c r="C51" s="19">
        <v>2649</v>
      </c>
      <c r="D51" s="19">
        <v>42</v>
      </c>
      <c r="E51" s="19">
        <v>2030</v>
      </c>
      <c r="F51" s="19">
        <v>577</v>
      </c>
      <c r="G51" s="19">
        <v>0</v>
      </c>
      <c r="H51" s="19">
        <v>3</v>
      </c>
      <c r="I51" s="19">
        <v>0</v>
      </c>
      <c r="J51" s="19">
        <v>1</v>
      </c>
      <c r="K51" s="19">
        <v>2</v>
      </c>
      <c r="L51" s="19">
        <v>0</v>
      </c>
      <c r="M51" s="19">
        <v>71</v>
      </c>
      <c r="N51" s="19">
        <v>0</v>
      </c>
      <c r="O51" s="19">
        <v>70</v>
      </c>
      <c r="P51" s="19">
        <v>1</v>
      </c>
      <c r="Q51" s="19">
        <v>0</v>
      </c>
      <c r="R51" s="19">
        <v>60</v>
      </c>
      <c r="S51" s="19">
        <v>0</v>
      </c>
      <c r="T51" s="19">
        <v>60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2783</v>
      </c>
      <c r="AC51" s="19">
        <v>42</v>
      </c>
      <c r="AD51" s="19">
        <v>2161</v>
      </c>
      <c r="AE51" s="19">
        <v>580</v>
      </c>
      <c r="AF51" s="19">
        <v>0</v>
      </c>
    </row>
    <row r="52" spans="2:32" ht="20.100000000000001" customHeight="1" thickBot="1" x14ac:dyDescent="0.25">
      <c r="B52" s="4" t="s">
        <v>234</v>
      </c>
      <c r="C52" s="19">
        <v>547</v>
      </c>
      <c r="D52" s="19">
        <v>11</v>
      </c>
      <c r="E52" s="19">
        <v>398</v>
      </c>
      <c r="F52" s="19">
        <v>138</v>
      </c>
      <c r="G52" s="19">
        <v>0</v>
      </c>
      <c r="H52" s="19">
        <v>3</v>
      </c>
      <c r="I52" s="19">
        <v>0</v>
      </c>
      <c r="J52" s="19">
        <v>0</v>
      </c>
      <c r="K52" s="19">
        <v>3</v>
      </c>
      <c r="L52" s="19">
        <v>0</v>
      </c>
      <c r="M52" s="19">
        <v>8</v>
      </c>
      <c r="N52" s="19">
        <v>0</v>
      </c>
      <c r="O52" s="19">
        <v>7</v>
      </c>
      <c r="P52" s="19">
        <v>1</v>
      </c>
      <c r="Q52" s="19">
        <v>0</v>
      </c>
      <c r="R52" s="19">
        <v>8</v>
      </c>
      <c r="S52" s="19">
        <v>0</v>
      </c>
      <c r="T52" s="19">
        <v>6</v>
      </c>
      <c r="U52" s="19">
        <v>2</v>
      </c>
      <c r="V52" s="19">
        <v>0</v>
      </c>
      <c r="W52" s="19">
        <v>3</v>
      </c>
      <c r="X52" s="19">
        <v>1</v>
      </c>
      <c r="Y52" s="19">
        <v>1</v>
      </c>
      <c r="Z52" s="19">
        <v>1</v>
      </c>
      <c r="AA52" s="19">
        <v>0</v>
      </c>
      <c r="AB52" s="19">
        <v>569</v>
      </c>
      <c r="AC52" s="19">
        <v>12</v>
      </c>
      <c r="AD52" s="19">
        <v>412</v>
      </c>
      <c r="AE52" s="19">
        <v>145</v>
      </c>
      <c r="AF52" s="19">
        <v>0</v>
      </c>
    </row>
    <row r="53" spans="2:32" ht="20.100000000000001" customHeight="1" thickBot="1" x14ac:dyDescent="0.25">
      <c r="B53" s="4" t="s">
        <v>235</v>
      </c>
      <c r="C53" s="19">
        <v>324</v>
      </c>
      <c r="D53" s="19">
        <v>0</v>
      </c>
      <c r="E53" s="19">
        <v>266</v>
      </c>
      <c r="F53" s="19">
        <v>58</v>
      </c>
      <c r="G53" s="19">
        <v>0</v>
      </c>
      <c r="H53" s="19">
        <v>2</v>
      </c>
      <c r="I53" s="19">
        <v>0</v>
      </c>
      <c r="J53" s="19">
        <v>1</v>
      </c>
      <c r="K53" s="19">
        <v>1</v>
      </c>
      <c r="L53" s="19">
        <v>0</v>
      </c>
      <c r="M53" s="19">
        <v>11</v>
      </c>
      <c r="N53" s="19">
        <v>0</v>
      </c>
      <c r="O53" s="19">
        <v>11</v>
      </c>
      <c r="P53" s="19">
        <v>0</v>
      </c>
      <c r="Q53" s="19">
        <v>0</v>
      </c>
      <c r="R53" s="19">
        <v>6</v>
      </c>
      <c r="S53" s="19">
        <v>0</v>
      </c>
      <c r="T53" s="19">
        <v>6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343</v>
      </c>
      <c r="AC53" s="19">
        <v>0</v>
      </c>
      <c r="AD53" s="19">
        <v>284</v>
      </c>
      <c r="AE53" s="19">
        <v>59</v>
      </c>
      <c r="AF53" s="19">
        <v>0</v>
      </c>
    </row>
    <row r="54" spans="2:32" ht="20.100000000000001" customHeight="1" thickBot="1" x14ac:dyDescent="0.25">
      <c r="B54" s="4" t="s">
        <v>236</v>
      </c>
      <c r="C54" s="19">
        <v>685</v>
      </c>
      <c r="D54" s="19">
        <v>3</v>
      </c>
      <c r="E54" s="19">
        <v>512</v>
      </c>
      <c r="F54" s="19">
        <v>170</v>
      </c>
      <c r="G54" s="19">
        <v>0</v>
      </c>
      <c r="H54" s="19">
        <v>2</v>
      </c>
      <c r="I54" s="19">
        <v>0</v>
      </c>
      <c r="J54" s="19">
        <v>2</v>
      </c>
      <c r="K54" s="19">
        <v>0</v>
      </c>
      <c r="L54" s="19">
        <v>0</v>
      </c>
      <c r="M54" s="19">
        <v>115</v>
      </c>
      <c r="N54" s="19">
        <v>0</v>
      </c>
      <c r="O54" s="19">
        <v>111</v>
      </c>
      <c r="P54" s="19">
        <v>4</v>
      </c>
      <c r="Q54" s="19">
        <v>0</v>
      </c>
      <c r="R54" s="19">
        <v>1</v>
      </c>
      <c r="S54" s="19">
        <v>0</v>
      </c>
      <c r="T54" s="19">
        <v>1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803</v>
      </c>
      <c r="AC54" s="19">
        <v>3</v>
      </c>
      <c r="AD54" s="19">
        <v>626</v>
      </c>
      <c r="AE54" s="19">
        <v>174</v>
      </c>
      <c r="AF54" s="19">
        <v>0</v>
      </c>
    </row>
    <row r="55" spans="2:32" ht="20.100000000000001" customHeight="1" thickBot="1" x14ac:dyDescent="0.25">
      <c r="B55" s="4" t="s">
        <v>237</v>
      </c>
      <c r="C55" s="19">
        <v>204</v>
      </c>
      <c r="D55" s="19">
        <v>0</v>
      </c>
      <c r="E55" s="19">
        <v>117</v>
      </c>
      <c r="F55" s="19">
        <v>87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8</v>
      </c>
      <c r="N55" s="19">
        <v>0</v>
      </c>
      <c r="O55" s="19">
        <v>8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212</v>
      </c>
      <c r="AC55" s="19">
        <v>0</v>
      </c>
      <c r="AD55" s="19">
        <v>125</v>
      </c>
      <c r="AE55" s="19">
        <v>87</v>
      </c>
      <c r="AF55" s="19">
        <v>0</v>
      </c>
    </row>
    <row r="56" spans="2:32" ht="20.100000000000001" customHeight="1" thickBot="1" x14ac:dyDescent="0.25">
      <c r="B56" s="4" t="s">
        <v>238</v>
      </c>
      <c r="C56" s="19">
        <v>244</v>
      </c>
      <c r="D56" s="19">
        <v>4</v>
      </c>
      <c r="E56" s="19">
        <v>183</v>
      </c>
      <c r="F56" s="19">
        <v>57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19</v>
      </c>
      <c r="N56" s="19">
        <v>0</v>
      </c>
      <c r="O56" s="19">
        <v>19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263</v>
      </c>
      <c r="AC56" s="19">
        <v>4</v>
      </c>
      <c r="AD56" s="19">
        <v>202</v>
      </c>
      <c r="AE56" s="19">
        <v>57</v>
      </c>
      <c r="AF56" s="19">
        <v>0</v>
      </c>
    </row>
    <row r="57" spans="2:32" ht="20.100000000000001" customHeight="1" thickBot="1" x14ac:dyDescent="0.25">
      <c r="B57" s="4" t="s">
        <v>239</v>
      </c>
      <c r="C57" s="19">
        <v>589</v>
      </c>
      <c r="D57" s="19">
        <v>0</v>
      </c>
      <c r="E57" s="19">
        <v>308</v>
      </c>
      <c r="F57" s="19">
        <v>281</v>
      </c>
      <c r="G57" s="19">
        <v>0</v>
      </c>
      <c r="H57" s="19">
        <v>2</v>
      </c>
      <c r="I57" s="19">
        <v>0</v>
      </c>
      <c r="J57" s="19">
        <v>0</v>
      </c>
      <c r="K57" s="19">
        <v>2</v>
      </c>
      <c r="L57" s="19">
        <v>0</v>
      </c>
      <c r="M57" s="19">
        <v>12</v>
      </c>
      <c r="N57" s="19">
        <v>0</v>
      </c>
      <c r="O57" s="19">
        <v>12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603</v>
      </c>
      <c r="AC57" s="19">
        <v>0</v>
      </c>
      <c r="AD57" s="19">
        <v>320</v>
      </c>
      <c r="AE57" s="19">
        <v>283</v>
      </c>
      <c r="AF57" s="19">
        <v>0</v>
      </c>
    </row>
    <row r="58" spans="2:32" ht="20.100000000000001" customHeight="1" thickBot="1" x14ac:dyDescent="0.25">
      <c r="B58" s="4" t="s">
        <v>240</v>
      </c>
      <c r="C58" s="19">
        <v>5300</v>
      </c>
      <c r="D58" s="19">
        <v>1</v>
      </c>
      <c r="E58" s="19">
        <v>2353</v>
      </c>
      <c r="F58" s="19">
        <v>2946</v>
      </c>
      <c r="G58" s="19">
        <v>0</v>
      </c>
      <c r="H58" s="19">
        <v>36</v>
      </c>
      <c r="I58" s="19">
        <v>0</v>
      </c>
      <c r="J58" s="19">
        <v>21</v>
      </c>
      <c r="K58" s="19">
        <v>15</v>
      </c>
      <c r="L58" s="19">
        <v>0</v>
      </c>
      <c r="M58" s="19">
        <v>188</v>
      </c>
      <c r="N58" s="19">
        <v>0</v>
      </c>
      <c r="O58" s="19">
        <v>176</v>
      </c>
      <c r="P58" s="19">
        <v>12</v>
      </c>
      <c r="Q58" s="19">
        <v>0</v>
      </c>
      <c r="R58" s="19">
        <v>28</v>
      </c>
      <c r="S58" s="19">
        <v>0</v>
      </c>
      <c r="T58" s="19">
        <v>28</v>
      </c>
      <c r="U58" s="19">
        <v>0</v>
      </c>
      <c r="V58" s="19">
        <v>0</v>
      </c>
      <c r="W58" s="19">
        <v>12</v>
      </c>
      <c r="X58" s="19">
        <v>0</v>
      </c>
      <c r="Y58" s="19">
        <v>9</v>
      </c>
      <c r="Z58" s="19">
        <v>3</v>
      </c>
      <c r="AA58" s="19">
        <v>0</v>
      </c>
      <c r="AB58" s="19">
        <v>5564</v>
      </c>
      <c r="AC58" s="19">
        <v>1</v>
      </c>
      <c r="AD58" s="19">
        <v>2587</v>
      </c>
      <c r="AE58" s="19">
        <v>2976</v>
      </c>
      <c r="AF58" s="19">
        <v>0</v>
      </c>
    </row>
    <row r="59" spans="2:32" ht="20.100000000000001" customHeight="1" thickBot="1" x14ac:dyDescent="0.25">
      <c r="B59" s="4" t="s">
        <v>241</v>
      </c>
      <c r="C59" s="19">
        <v>1397</v>
      </c>
      <c r="D59" s="19">
        <v>6</v>
      </c>
      <c r="E59" s="19">
        <v>1074</v>
      </c>
      <c r="F59" s="19">
        <v>317</v>
      </c>
      <c r="G59" s="19">
        <v>0</v>
      </c>
      <c r="H59" s="19">
        <v>14</v>
      </c>
      <c r="I59" s="19">
        <v>0</v>
      </c>
      <c r="J59" s="19">
        <v>14</v>
      </c>
      <c r="K59" s="19">
        <v>0</v>
      </c>
      <c r="L59" s="19">
        <v>0</v>
      </c>
      <c r="M59" s="19">
        <v>141</v>
      </c>
      <c r="N59" s="19">
        <v>0</v>
      </c>
      <c r="O59" s="19">
        <v>140</v>
      </c>
      <c r="P59" s="19">
        <v>1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1552</v>
      </c>
      <c r="AC59" s="19">
        <v>6</v>
      </c>
      <c r="AD59" s="19">
        <v>1228</v>
      </c>
      <c r="AE59" s="19">
        <v>318</v>
      </c>
      <c r="AF59" s="19">
        <v>0</v>
      </c>
    </row>
    <row r="60" spans="2:32" ht="20.100000000000001" customHeight="1" thickBot="1" x14ac:dyDescent="0.25">
      <c r="B60" s="4" t="s">
        <v>242</v>
      </c>
      <c r="C60" s="19">
        <v>413</v>
      </c>
      <c r="D60" s="19">
        <v>0</v>
      </c>
      <c r="E60" s="19">
        <v>296</v>
      </c>
      <c r="F60" s="19">
        <v>117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1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414</v>
      </c>
      <c r="AC60" s="19">
        <v>0</v>
      </c>
      <c r="AD60" s="19">
        <v>297</v>
      </c>
      <c r="AE60" s="19">
        <v>117</v>
      </c>
      <c r="AF60" s="19">
        <v>0</v>
      </c>
    </row>
    <row r="61" spans="2:32" ht="20.100000000000001" customHeight="1" thickBot="1" x14ac:dyDescent="0.25">
      <c r="B61" s="4" t="s">
        <v>243</v>
      </c>
      <c r="C61" s="19">
        <v>122</v>
      </c>
      <c r="D61" s="19">
        <v>0</v>
      </c>
      <c r="E61" s="19">
        <v>76</v>
      </c>
      <c r="F61" s="19">
        <v>46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</v>
      </c>
      <c r="N61" s="19">
        <v>0</v>
      </c>
      <c r="O61" s="19">
        <v>0</v>
      </c>
      <c r="P61" s="19">
        <v>1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123</v>
      </c>
      <c r="AC61" s="19">
        <v>0</v>
      </c>
      <c r="AD61" s="19">
        <v>76</v>
      </c>
      <c r="AE61" s="19">
        <v>47</v>
      </c>
      <c r="AF61" s="19">
        <v>0</v>
      </c>
    </row>
    <row r="62" spans="2:32" ht="20.100000000000001" customHeight="1" thickBot="1" x14ac:dyDescent="0.25">
      <c r="B62" s="4" t="s">
        <v>269</v>
      </c>
      <c r="C62" s="19">
        <v>261</v>
      </c>
      <c r="D62" s="19">
        <v>0</v>
      </c>
      <c r="E62" s="19">
        <v>185</v>
      </c>
      <c r="F62" s="19">
        <v>76</v>
      </c>
      <c r="G62" s="19">
        <v>0</v>
      </c>
      <c r="H62" s="19">
        <v>10</v>
      </c>
      <c r="I62" s="19">
        <v>0</v>
      </c>
      <c r="J62" s="19">
        <v>4</v>
      </c>
      <c r="K62" s="19">
        <v>6</v>
      </c>
      <c r="L62" s="19">
        <v>0</v>
      </c>
      <c r="M62" s="19">
        <v>6</v>
      </c>
      <c r="N62" s="19">
        <v>0</v>
      </c>
      <c r="O62" s="19">
        <v>5</v>
      </c>
      <c r="P62" s="19">
        <v>1</v>
      </c>
      <c r="Q62" s="19">
        <v>0</v>
      </c>
      <c r="R62" s="19">
        <v>1</v>
      </c>
      <c r="S62" s="19">
        <v>0</v>
      </c>
      <c r="T62" s="19">
        <v>1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278</v>
      </c>
      <c r="AC62" s="19">
        <v>0</v>
      </c>
      <c r="AD62" s="19">
        <v>195</v>
      </c>
      <c r="AE62" s="19">
        <v>83</v>
      </c>
      <c r="AF62" s="19">
        <v>0</v>
      </c>
    </row>
    <row r="63" spans="2:32" ht="20.100000000000001" customHeight="1" thickBot="1" x14ac:dyDescent="0.25">
      <c r="B63" s="4" t="s">
        <v>245</v>
      </c>
      <c r="C63" s="19">
        <v>616</v>
      </c>
      <c r="D63" s="19">
        <v>0</v>
      </c>
      <c r="E63" s="19">
        <v>433</v>
      </c>
      <c r="F63" s="19">
        <v>183</v>
      </c>
      <c r="G63" s="19">
        <v>0</v>
      </c>
      <c r="H63" s="19">
        <v>1</v>
      </c>
      <c r="I63" s="19">
        <v>0</v>
      </c>
      <c r="J63" s="19">
        <v>0</v>
      </c>
      <c r="K63" s="19">
        <v>1</v>
      </c>
      <c r="L63" s="19">
        <v>0</v>
      </c>
      <c r="M63" s="19">
        <v>5</v>
      </c>
      <c r="N63" s="19">
        <v>0</v>
      </c>
      <c r="O63" s="19">
        <v>5</v>
      </c>
      <c r="P63" s="19">
        <v>0</v>
      </c>
      <c r="Q63" s="19">
        <v>0</v>
      </c>
      <c r="R63" s="19">
        <v>6</v>
      </c>
      <c r="S63" s="19">
        <v>0</v>
      </c>
      <c r="T63" s="19">
        <v>4</v>
      </c>
      <c r="U63" s="19">
        <v>2</v>
      </c>
      <c r="V63" s="19">
        <v>0</v>
      </c>
      <c r="W63" s="19">
        <v>1</v>
      </c>
      <c r="X63" s="19">
        <v>0</v>
      </c>
      <c r="Y63" s="19">
        <v>0</v>
      </c>
      <c r="Z63" s="19">
        <v>1</v>
      </c>
      <c r="AA63" s="19">
        <v>0</v>
      </c>
      <c r="AB63" s="19">
        <v>629</v>
      </c>
      <c r="AC63" s="19">
        <v>0</v>
      </c>
      <c r="AD63" s="19">
        <v>442</v>
      </c>
      <c r="AE63" s="19">
        <v>187</v>
      </c>
      <c r="AF63" s="19">
        <v>0</v>
      </c>
    </row>
    <row r="64" spans="2:32" ht="20.100000000000001" customHeight="1" thickBot="1" x14ac:dyDescent="0.25">
      <c r="B64" s="4" t="s">
        <v>246</v>
      </c>
      <c r="C64" s="19">
        <v>290</v>
      </c>
      <c r="D64" s="19">
        <v>0</v>
      </c>
      <c r="E64" s="19">
        <v>243</v>
      </c>
      <c r="F64" s="19">
        <v>47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9</v>
      </c>
      <c r="N64" s="19">
        <v>0</v>
      </c>
      <c r="O64" s="19">
        <v>8</v>
      </c>
      <c r="P64" s="19">
        <v>1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299</v>
      </c>
      <c r="AC64" s="19">
        <v>0</v>
      </c>
      <c r="AD64" s="19">
        <v>251</v>
      </c>
      <c r="AE64" s="19">
        <v>48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37472</v>
      </c>
      <c r="D65" s="9">
        <f t="shared" ref="D65:AF65" si="0">SUM(D15:D64)</f>
        <v>173</v>
      </c>
      <c r="E65" s="9">
        <f t="shared" si="0"/>
        <v>24921</v>
      </c>
      <c r="F65" s="9">
        <f t="shared" si="0"/>
        <v>12378</v>
      </c>
      <c r="G65" s="9">
        <f t="shared" si="0"/>
        <v>0</v>
      </c>
      <c r="H65" s="9">
        <f t="shared" si="0"/>
        <v>111</v>
      </c>
      <c r="I65" s="9">
        <f t="shared" si="0"/>
        <v>0</v>
      </c>
      <c r="J65" s="9">
        <f t="shared" si="0"/>
        <v>68</v>
      </c>
      <c r="K65" s="9">
        <f t="shared" si="0"/>
        <v>43</v>
      </c>
      <c r="L65" s="9">
        <f t="shared" si="0"/>
        <v>0</v>
      </c>
      <c r="M65" s="9">
        <f t="shared" si="0"/>
        <v>1701</v>
      </c>
      <c r="N65" s="9">
        <f t="shared" si="0"/>
        <v>0</v>
      </c>
      <c r="O65" s="9">
        <f t="shared" si="0"/>
        <v>1637</v>
      </c>
      <c r="P65" s="9">
        <f t="shared" si="0"/>
        <v>64</v>
      </c>
      <c r="Q65" s="9">
        <f t="shared" si="0"/>
        <v>0</v>
      </c>
      <c r="R65" s="9">
        <f t="shared" si="0"/>
        <v>574</v>
      </c>
      <c r="S65" s="9">
        <f t="shared" si="0"/>
        <v>0</v>
      </c>
      <c r="T65" s="9">
        <f t="shared" si="0"/>
        <v>565</v>
      </c>
      <c r="U65" s="9">
        <f t="shared" si="0"/>
        <v>9</v>
      </c>
      <c r="V65" s="9">
        <f t="shared" si="0"/>
        <v>0</v>
      </c>
      <c r="W65" s="9">
        <f t="shared" si="0"/>
        <v>16</v>
      </c>
      <c r="X65" s="9">
        <f t="shared" si="0"/>
        <v>1</v>
      </c>
      <c r="Y65" s="9">
        <f t="shared" si="0"/>
        <v>10</v>
      </c>
      <c r="Z65" s="9">
        <f t="shared" si="0"/>
        <v>5</v>
      </c>
      <c r="AA65" s="9">
        <f t="shared" si="0"/>
        <v>0</v>
      </c>
      <c r="AB65" s="9">
        <f t="shared" si="0"/>
        <v>39874</v>
      </c>
      <c r="AC65" s="9">
        <f t="shared" si="0"/>
        <v>174</v>
      </c>
      <c r="AD65" s="9">
        <f t="shared" si="0"/>
        <v>27201</v>
      </c>
      <c r="AE65" s="9">
        <f t="shared" si="0"/>
        <v>12499</v>
      </c>
      <c r="AF65" s="9">
        <f t="shared" si="0"/>
        <v>0</v>
      </c>
    </row>
    <row r="66" spans="2:32" x14ac:dyDescent="0.2">
      <c r="C66" s="49"/>
    </row>
    <row r="68" spans="2:32" x14ac:dyDescent="0.2">
      <c r="B68" s="48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9" t="s">
        <v>60</v>
      </c>
      <c r="D12" s="89"/>
      <c r="E12" s="89"/>
      <c r="F12" s="89"/>
      <c r="G12" s="89"/>
      <c r="H12" s="89" t="s">
        <v>176</v>
      </c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spans="2:22" ht="39.75" customHeight="1" x14ac:dyDescent="0.2">
      <c r="C13" s="89"/>
      <c r="D13" s="89"/>
      <c r="E13" s="89"/>
      <c r="F13" s="89"/>
      <c r="G13" s="89"/>
      <c r="H13" s="89" t="s">
        <v>178</v>
      </c>
      <c r="I13" s="89"/>
      <c r="J13" s="89"/>
      <c r="K13" s="89"/>
      <c r="L13" s="91"/>
      <c r="M13" s="89" t="s">
        <v>179</v>
      </c>
      <c r="N13" s="89"/>
      <c r="O13" s="89"/>
      <c r="P13" s="89"/>
      <c r="Q13" s="91"/>
      <c r="R13" s="89" t="s">
        <v>180</v>
      </c>
      <c r="S13" s="89"/>
      <c r="T13" s="89"/>
      <c r="U13" s="89"/>
      <c r="V13" s="91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197</v>
      </c>
      <c r="C15" s="31">
        <f>IF('Órdenes según Instancia'!AB15=0,"-",('Órdenes según Instancia'!C15/'Órdenes según Instancia'!AB15))</f>
        <v>0.88465031789282467</v>
      </c>
      <c r="D15" s="31">
        <f>IF('Órdenes según Instancia'!AB15=0,"-",('Órdenes según Instancia'!H15/'Órdenes según Instancia'!AB15))</f>
        <v>4.5413260672116261E-3</v>
      </c>
      <c r="E15" s="31">
        <f>IF('Órdenes según Instancia'!AB15=0,"-",('Órdenes según Instancia'!M15/'Órdenes según Instancia'!AB15))</f>
        <v>8.2652134423251589E-2</v>
      </c>
      <c r="F15" s="31">
        <f>IF('Órdenes según Instancia'!AB15=0,"-",('Órdenes según Instancia'!R15/'Órdenes según Instancia'!AB15))</f>
        <v>2.8156221616712079E-2</v>
      </c>
      <c r="G15" s="31">
        <f>IF('Órdenes según Instancia'!AB15=0,"-",('Órdenes según Instancia'!W15/'Órdenes según Instancia'!AB15))</f>
        <v>0</v>
      </c>
      <c r="H15" s="31">
        <f>IF('Órdenes según Instancia'!AC15=0,"-",('Órdenes según Instancia'!D15/'Órdenes según Instancia'!AC15))</f>
        <v>1</v>
      </c>
      <c r="I15" s="31">
        <f>IF('Órdenes según Instancia'!AC15=0,"-",('Órdenes según Instancia'!I15/'Órdenes según Instancia'!AC15))</f>
        <v>0</v>
      </c>
      <c r="J15" s="31">
        <f>IF('Órdenes según Instancia'!AC15=0,"-",('Órdenes según Instancia'!N15/'Órdenes según Instancia'!AC15))</f>
        <v>0</v>
      </c>
      <c r="K15" s="31">
        <f>IF('Órdenes según Instancia'!AC15=0,"-",('Órdenes según Instancia'!S15/'Órdenes según Instancia'!AC15))</f>
        <v>0</v>
      </c>
      <c r="L15" s="31">
        <f>IF('Órdenes según Instancia'!AC15=0,"-",('Órdenes según Instancia'!X15/'Órdenes según Instancia'!AC15))</f>
        <v>0</v>
      </c>
      <c r="M15" s="31">
        <f>IF('Órdenes según Instancia'!AD15=0,"-",('Órdenes según Instancia'!E15/'Órdenes según Instancia'!AD15))</f>
        <v>0.88433981576253839</v>
      </c>
      <c r="N15" s="31">
        <f>IF('Órdenes según Instancia'!AD15=0,"-",('Órdenes según Instancia'!J15/'Órdenes según Instancia'!AD15))</f>
        <v>5.1177072671443197E-3</v>
      </c>
      <c r="O15" s="31">
        <f>IF('Órdenes según Instancia'!AD15=0,"-",('Órdenes según Instancia'!O15/'Órdenes según Instancia'!AD15))</f>
        <v>8.3930399181166834E-2</v>
      </c>
      <c r="P15" s="31">
        <f>IF('Órdenes según Instancia'!AD15=0,"-",('Órdenes según Instancia'!T15/'Órdenes según Instancia'!AD15))</f>
        <v>2.6612077789150462E-2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0.88617886178861793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7.3170731707317069E-2</v>
      </c>
      <c r="U15" s="31">
        <f>IF('Órdenes según Instancia'!AE15=0,"-",('Órdenes según Instancia'!U15/'Órdenes según Instancia'!AE15))</f>
        <v>4.065040650406504E-2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198</v>
      </c>
      <c r="C16" s="31">
        <f>IF('Órdenes según Instancia'!AB16=0,"-",('Órdenes según Instancia'!C16/'Órdenes según Instancia'!AB16))</f>
        <v>0.94062500000000004</v>
      </c>
      <c r="D16" s="31">
        <f>IF('Órdenes según Instancia'!AB16=0,"-",('Órdenes según Instancia'!H16/'Órdenes según Instancia'!AB16))</f>
        <v>7.8125000000000004E-4</v>
      </c>
      <c r="E16" s="31">
        <f>IF('Órdenes según Instancia'!AB16=0,"-",('Órdenes según Instancia'!M16/'Órdenes según Instancia'!AB16))</f>
        <v>4.8437500000000001E-2</v>
      </c>
      <c r="F16" s="31">
        <f>IF('Órdenes según Instancia'!AB16=0,"-",('Órdenes según Instancia'!R16/'Órdenes según Instancia'!AB16))</f>
        <v>1.015625E-2</v>
      </c>
      <c r="G16" s="31">
        <f>IF('Órdenes según Instancia'!AB16=0,"-",('Órdenes según Instancia'!W16/'Órdenes según Instancia'!AB16))</f>
        <v>0</v>
      </c>
      <c r="H16" s="31">
        <f>IF('Órdenes según Instancia'!AC16=0,"-",('Órdenes según Instancia'!D16/'Órdenes según Instancia'!AC16))</f>
        <v>1</v>
      </c>
      <c r="I16" s="31">
        <f>IF('Órdenes según Instancia'!AC16=0,"-",('Órdenes según Instancia'!I16/'Órdenes según Instancia'!AC16))</f>
        <v>0</v>
      </c>
      <c r="J16" s="31">
        <f>IF('Órdenes según Instancia'!AC16=0,"-",('Órdenes según Instancia'!N16/'Órdenes según Instancia'!AC16))</f>
        <v>0</v>
      </c>
      <c r="K16" s="31">
        <f>IF('Órdenes según Instancia'!AC16=0,"-",('Órdenes según Instancia'!S16/'Órdenes según Instancia'!AC16))</f>
        <v>0</v>
      </c>
      <c r="L16" s="31">
        <f>IF('Órdenes según Instancia'!AC16=0,"-",('Órdenes según Instancia'!X16/'Órdenes según Instancia'!AC16))</f>
        <v>0</v>
      </c>
      <c r="M16" s="31">
        <f>IF('Órdenes según Instancia'!AD16=0,"-",('Órdenes según Instancia'!E16/'Órdenes según Instancia'!AD16))</f>
        <v>0.93249324932493249</v>
      </c>
      <c r="N16" s="31">
        <f>IF('Órdenes según Instancia'!AD16=0,"-",('Órdenes según Instancia'!J16/'Órdenes según Instancia'!AD16))</f>
        <v>9.0009000900090005E-4</v>
      </c>
      <c r="O16" s="31">
        <f>IF('Órdenes según Instancia'!AD16=0,"-",('Órdenes según Instancia'!O16/'Órdenes según Instancia'!AD16))</f>
        <v>5.4905490549054907E-2</v>
      </c>
      <c r="P16" s="31">
        <f>IF('Órdenes según Instancia'!AD16=0,"-",('Órdenes según Instancia'!T16/'Órdenes según Instancia'!AD16))</f>
        <v>1.1701170117011701E-2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0.99382716049382713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6.1728395061728392E-3</v>
      </c>
      <c r="U16" s="31">
        <f>IF('Órdenes según Instancia'!AE16=0,"-",('Órdenes según Instancia'!U16/'Órdenes según Instancia'!AE16))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199</v>
      </c>
      <c r="C17" s="31">
        <f>IF('Órdenes según Instancia'!AB17=0,"-",('Órdenes según Instancia'!C17/'Órdenes según Instancia'!AB17))</f>
        <v>0.97607655502392343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1.6746411483253589E-2</v>
      </c>
      <c r="F17" s="31">
        <f>IF('Órdenes según Instancia'!AB17=0,"-",('Órdenes según Instancia'!R17/'Órdenes según Instancia'!AB17))</f>
        <v>7.1770334928229667E-3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0.96996996996996998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2.1021021021021023E-2</v>
      </c>
      <c r="P17" s="31">
        <f>IF('Órdenes según Instancia'!AD17=0,"-",('Órdenes según Instancia'!T17/'Órdenes según Instancia'!AD17))</f>
        <v>9.0090090090090089E-3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Instancia'!U17/'Órdenes según Instancia'!AE17))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200</v>
      </c>
      <c r="C18" s="31">
        <f>IF('Órdenes según Instancia'!AB18=0,"-",('Órdenes según Instancia'!C18/'Órdenes según Instancia'!AB18))</f>
        <v>0.76125743415463043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0.1070518266779949</v>
      </c>
      <c r="F18" s="31">
        <f>IF('Órdenes según Instancia'!AB18=0,"-",('Órdenes según Instancia'!R18/'Órdenes según Instancia'!AB18))</f>
        <v>0.13169073916737467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0.75670995670995667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0.10909090909090909</v>
      </c>
      <c r="P18" s="31">
        <f>IF('Órdenes según Instancia'!AD18=0,"-",('Órdenes según Instancia'!T18/'Órdenes según Instancia'!AD18))</f>
        <v>0.13419913419913421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Instancia'!U18/'Órdenes según Instancia'!AE18))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201</v>
      </c>
      <c r="C19" s="31">
        <f>IF('Órdenes según Instancia'!AB19=0,"-",('Órdenes según Instancia'!C19/'Órdenes según Instancia'!AB19))</f>
        <v>0.88868274582560292</v>
      </c>
      <c r="D19" s="31">
        <f>IF('Órdenes según Instancia'!AB19=0,"-",('Órdenes según Instancia'!H19/'Órdenes según Instancia'!AB19))</f>
        <v>0</v>
      </c>
      <c r="E19" s="31">
        <f>IF('Órdenes según Instancia'!AB19=0,"-",('Órdenes según Instancia'!M19/'Órdenes según Instancia'!AB19))</f>
        <v>0.11131725417439703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>
        <f>IF('Órdenes según Instancia'!AC19=0,"-",('Órdenes según Instancia'!D19/'Órdenes según Instancia'!AC19))</f>
        <v>1</v>
      </c>
      <c r="I19" s="31">
        <f>IF('Órdenes según Instancia'!AC19=0,"-",('Órdenes según Instancia'!I19/'Órdenes según Instancia'!AC19))</f>
        <v>0</v>
      </c>
      <c r="J19" s="31">
        <f>IF('Órdenes según Instancia'!AC19=0,"-",('Órdenes según Instancia'!N19/'Órdenes según Instancia'!AC19))</f>
        <v>0</v>
      </c>
      <c r="K19" s="31">
        <f>IF('Órdenes según Instancia'!AC19=0,"-",('Órdenes según Instancia'!S19/'Órdenes según Instancia'!AC19))</f>
        <v>0</v>
      </c>
      <c r="L19" s="31">
        <f>IF('Órdenes según Instancia'!AC19=0,"-",('Órdenes según Instancia'!X19/'Órdenes según Instancia'!AC19))</f>
        <v>0</v>
      </c>
      <c r="M19" s="31">
        <f>IF('Órdenes según Instancia'!AD19=0,"-",('Órdenes según Instancia'!E19/'Órdenes según Instancia'!AD19))</f>
        <v>0.88709677419354838</v>
      </c>
      <c r="N19" s="31">
        <f>IF('Órdenes según Instancia'!AD19=0,"-",('Órdenes según Instancia'!J19/'Órdenes según Instancia'!AD19))</f>
        <v>0</v>
      </c>
      <c r="O19" s="31">
        <f>IF('Órdenes según Instancia'!AD19=0,"-",('Órdenes según Instancia'!O19/'Órdenes según Instancia'!AD19))</f>
        <v>0.11290322580645161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0.89215686274509809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0.10784313725490197</v>
      </c>
      <c r="U19" s="31">
        <f>IF('Órdenes según Instancia'!AE19=0,"-",('Órdenes según Instancia'!U19/'Órdenes según Instancia'!AE19))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202</v>
      </c>
      <c r="C20" s="31">
        <f>IF('Órdenes según Instancia'!AB20=0,"-",('Órdenes según Instancia'!C20/'Órdenes según Instancia'!AB20))</f>
        <v>0.86520947176684881</v>
      </c>
      <c r="D20" s="31">
        <f>IF('Órdenes según Instancia'!AB20=0,"-",('Órdenes según Instancia'!H20/'Órdenes según Instancia'!AB20))</f>
        <v>3.6429872495446266E-3</v>
      </c>
      <c r="E20" s="31">
        <f>IF('Órdenes según Instancia'!AB20=0,"-",('Órdenes según Instancia'!M20/'Órdenes según Instancia'!AB20))</f>
        <v>4.553734061930783E-2</v>
      </c>
      <c r="F20" s="31">
        <f>IF('Órdenes según Instancia'!AB20=0,"-",('Órdenes según Instancia'!R20/'Órdenes según Instancia'!AB20))</f>
        <v>8.5610200364298727E-2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0.82830626450116007</v>
      </c>
      <c r="N20" s="31">
        <f>IF('Órdenes según Instancia'!AD20=0,"-",('Órdenes según Instancia'!J20/'Órdenes según Instancia'!AD20))</f>
        <v>4.6403712296983757E-3</v>
      </c>
      <c r="O20" s="31">
        <f>IF('Órdenes según Instancia'!AD20=0,"-",('Órdenes según Instancia'!O20/'Órdenes según Instancia'!AD20))</f>
        <v>5.8004640371229696E-2</v>
      </c>
      <c r="P20" s="31">
        <f>IF('Órdenes según Instancia'!AD20=0,"-",('Órdenes según Instancia'!T20/'Órdenes según Instancia'!AD20))</f>
        <v>0.10904872389791183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Instancia'!U20/'Órdenes según Instancia'!AE20))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203</v>
      </c>
      <c r="C21" s="31">
        <f>IF('Órdenes según Instancia'!AB21=0,"-",('Órdenes según Instancia'!C21/'Órdenes según Instancia'!AB21))</f>
        <v>0.94347240915208619</v>
      </c>
      <c r="D21" s="31">
        <f>IF('Órdenes según Instancia'!AB21=0,"-",('Órdenes según Instancia'!H21/'Órdenes según Instancia'!AB21))</f>
        <v>2.018842530282638E-3</v>
      </c>
      <c r="E21" s="31">
        <f>IF('Órdenes según Instancia'!AB21=0,"-",('Órdenes según Instancia'!M21/'Órdenes según Instancia'!AB21))</f>
        <v>4.9798115746971738E-2</v>
      </c>
      <c r="F21" s="31">
        <f>IF('Órdenes según Instancia'!AB21=0,"-",('Órdenes según Instancia'!R21/'Órdenes según Instancia'!AB21))</f>
        <v>4.7106325706594886E-3</v>
      </c>
      <c r="G21" s="31">
        <f>IF('Órdenes según Instancia'!AB21=0,"-",('Órdenes según Instancia'!W21/'Órdenes según Instancia'!AB21))</f>
        <v>0</v>
      </c>
      <c r="H21" s="31">
        <f>IF('Órdenes según Instancia'!AC21=0,"-",('Órdenes según Instancia'!D21/'Órdenes según Instancia'!AC21))</f>
        <v>1</v>
      </c>
      <c r="I21" s="31">
        <f>IF('Órdenes según Instancia'!AC21=0,"-",('Órdenes según Instancia'!I21/'Órdenes según Instancia'!AC21))</f>
        <v>0</v>
      </c>
      <c r="J21" s="31">
        <f>IF('Órdenes según Instancia'!AC21=0,"-",('Órdenes según Instancia'!N21/'Órdenes según Instancia'!AC21))</f>
        <v>0</v>
      </c>
      <c r="K21" s="31">
        <f>IF('Órdenes según Instancia'!AC21=0,"-",('Órdenes según Instancia'!S21/'Órdenes según Instancia'!AC21))</f>
        <v>0</v>
      </c>
      <c r="L21" s="31">
        <f>IF('Órdenes según Instancia'!AC21=0,"-",('Órdenes según Instancia'!X21/'Órdenes según Instancia'!AC21))</f>
        <v>0</v>
      </c>
      <c r="M21" s="31">
        <f>IF('Órdenes según Instancia'!AD21=0,"-",('Órdenes según Instancia'!E21/'Órdenes según Instancia'!AD21))</f>
        <v>0.92627599243856329</v>
      </c>
      <c r="N21" s="31">
        <f>IF('Órdenes según Instancia'!AD21=0,"-",('Órdenes según Instancia'!J21/'Órdenes según Instancia'!AD21))</f>
        <v>2.8355387523629491E-3</v>
      </c>
      <c r="O21" s="31">
        <f>IF('Órdenes según Instancia'!AD21=0,"-",('Órdenes según Instancia'!O21/'Órdenes según Instancia'!AD21))</f>
        <v>6.4272211720226846E-2</v>
      </c>
      <c r="P21" s="31">
        <f>IF('Órdenes según Instancia'!AD21=0,"-",('Órdenes según Instancia'!T21/'Órdenes según Instancia'!AD21))</f>
        <v>6.6162570888468808E-3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0.9859154929577465</v>
      </c>
      <c r="S21" s="31">
        <f>IF('Órdenes según Instancia'!AE21=0,"-",('Órdenes según Instancia'!K21/'Órdenes según Instancia'!AE21))</f>
        <v>0</v>
      </c>
      <c r="T21" s="31">
        <f>IF('Órdenes según Instancia'!AE21=0,"-",('Órdenes según Instancia'!P21/'Órdenes según Instancia'!AE21))</f>
        <v>1.4084507042253521E-2</v>
      </c>
      <c r="U21" s="31">
        <f>IF('Órdenes según Instancia'!AE21=0,"-",('Órdenes según Instancia'!U21/'Órdenes según Instancia'!AE21))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204</v>
      </c>
      <c r="C22" s="31">
        <f>IF('Órdenes según Instancia'!AB22=0,"-",('Órdenes según Instancia'!C22/'Órdenes según Instancia'!AB22))</f>
        <v>0.99311805187930124</v>
      </c>
      <c r="D22" s="31">
        <f>IF('Órdenes según Instancia'!AB22=0,"-",('Órdenes según Instancia'!H22/'Órdenes según Instancia'!AB22))</f>
        <v>1.5881418740074113E-3</v>
      </c>
      <c r="E22" s="31">
        <f>IF('Órdenes según Instancia'!AB22=0,"-",('Órdenes según Instancia'!M22/'Órdenes según Instancia'!AB22))</f>
        <v>3.1762837480148226E-3</v>
      </c>
      <c r="F22" s="31">
        <f>IF('Órdenes según Instancia'!AB22=0,"-",('Órdenes según Instancia'!R22/'Órdenes según Instancia'!AB22))</f>
        <v>2.1175224986765486E-3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0.98986486486486491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5.6306306306306304E-3</v>
      </c>
      <c r="P22" s="31">
        <f>IF('Órdenes según Instancia'!AD22=0,"-",('Órdenes según Instancia'!T22/'Órdenes según Instancia'!AD22))</f>
        <v>4.5045045045045045E-3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0.99580272822665272</v>
      </c>
      <c r="S22" s="31">
        <f>IF('Órdenes según Instancia'!AE22=0,"-",('Órdenes según Instancia'!K22/'Órdenes según Instancia'!AE22))</f>
        <v>3.1479538300104933E-3</v>
      </c>
      <c r="T22" s="31">
        <f>IF('Órdenes según Instancia'!AE22=0,"-",('Órdenes según Instancia'!P22/'Órdenes según Instancia'!AE22))</f>
        <v>1.0493179433368311E-3</v>
      </c>
      <c r="U22" s="31">
        <f>IF('Órdenes según Instancia'!AE22=0,"-",('Órdenes según Instancia'!U22/'Órdenes según Instancia'!AE22))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205</v>
      </c>
      <c r="C23" s="31">
        <f>IF('Órdenes según Instancia'!AB23=0,"-",('Órdenes según Instancia'!C23/'Órdenes según Instancia'!AB23))</f>
        <v>0.9028571428571428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7.4285714285714288E-2</v>
      </c>
      <c r="F23" s="31">
        <f>IF('Órdenes según Instancia'!AB23=0,"-",('Órdenes según Instancia'!R23/'Órdenes según Instancia'!AB23))</f>
        <v>2.2857142857142857E-2</v>
      </c>
      <c r="G23" s="31">
        <f>IF('Órdenes según Instancia'!AB23=0,"-",('Órdenes según Instancia'!W23/'Órdenes según Instancia'!AB23))</f>
        <v>0</v>
      </c>
      <c r="H23" s="31">
        <f>IF('Órdenes según Instancia'!AC23=0,"-",('Órdenes según Instancia'!D23/'Órdenes según Instancia'!AC23))</f>
        <v>1</v>
      </c>
      <c r="I23" s="31">
        <f>IF('Órdenes según Instancia'!AC23=0,"-",('Órdenes según Instancia'!I23/'Órdenes según Instancia'!AC23))</f>
        <v>0</v>
      </c>
      <c r="J23" s="31">
        <f>IF('Órdenes según Instancia'!AC23=0,"-",('Órdenes según Instancia'!N23/'Órdenes según Instancia'!AC23))</f>
        <v>0</v>
      </c>
      <c r="K23" s="31">
        <f>IF('Órdenes según Instancia'!AC23=0,"-",('Órdenes según Instancia'!S23/'Órdenes según Instancia'!AC23))</f>
        <v>0</v>
      </c>
      <c r="L23" s="31">
        <f>IF('Órdenes según Instancia'!AC23=0,"-",('Órdenes según Instancia'!X23/'Órdenes según Instancia'!AC23))</f>
        <v>0</v>
      </c>
      <c r="M23" s="31">
        <f>IF('Órdenes según Instancia'!AD23=0,"-",('Órdenes según Instancia'!E23/'Órdenes según Instancia'!AD23))</f>
        <v>0.89506172839506171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8.0246913580246909E-2</v>
      </c>
      <c r="P23" s="31">
        <f>IF('Órdenes según Instancia'!AD23=0,"-",('Órdenes según Instancia'!T23/'Órdenes según Instancia'!AD23))</f>
        <v>2.4691358024691357E-2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Instancia'!U23/'Órdenes según Instancia'!AE23))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206</v>
      </c>
      <c r="C24" s="31">
        <f>IF('Órdenes según Instancia'!AB24=0,"-",('Órdenes según Instancia'!C24/'Órdenes según Instancia'!AB24))</f>
        <v>0.79710144927536231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0.11594202898550725</v>
      </c>
      <c r="F24" s="31">
        <f>IF('Órdenes según Instancia'!AB24=0,"-",('Órdenes según Instancia'!R24/'Órdenes según Instancia'!AB24))</f>
        <v>8.6956521739130432E-2</v>
      </c>
      <c r="G24" s="31">
        <f>IF('Órdenes según Instancia'!AB24=0,"-",('Órdenes según Instancia'!W24/'Órdenes según Instancia'!AB24))</f>
        <v>0</v>
      </c>
      <c r="H24" s="31">
        <f>IF('Órdenes según Instancia'!AC24=0,"-",('Órdenes según Instancia'!D24/'Órdenes según Instancia'!AC24))</f>
        <v>1</v>
      </c>
      <c r="I24" s="31">
        <f>IF('Órdenes según Instancia'!AC24=0,"-",('Órdenes según Instancia'!I24/'Órdenes según Instancia'!AC24))</f>
        <v>0</v>
      </c>
      <c r="J24" s="31">
        <f>IF('Órdenes según Instancia'!AC24=0,"-",('Órdenes según Instancia'!N24/'Órdenes según Instancia'!AC24))</f>
        <v>0</v>
      </c>
      <c r="K24" s="31">
        <f>IF('Órdenes según Instancia'!AC24=0,"-",('Órdenes según Instancia'!S24/'Órdenes según Instancia'!AC24))</f>
        <v>0</v>
      </c>
      <c r="L24" s="31">
        <f>IF('Órdenes según Instancia'!AC24=0,"-",('Órdenes según Instancia'!X24/'Órdenes según Instancia'!AC24))</f>
        <v>0</v>
      </c>
      <c r="M24" s="31">
        <f>IF('Órdenes según Instancia'!AD24=0,"-",('Órdenes según Instancia'!E24/'Órdenes según Instancia'!AD24))</f>
        <v>0.796875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0.109375</v>
      </c>
      <c r="P24" s="31">
        <f>IF('Órdenes según Instancia'!AD24=0,"-",('Órdenes según Instancia'!T24/'Órdenes según Instancia'!AD24))</f>
        <v>9.375E-2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0.75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0.25</v>
      </c>
      <c r="U24" s="31">
        <f>IF('Órdenes según Instancia'!AE24=0,"-",('Órdenes según Instancia'!U24/'Órdenes según Instancia'!AE24))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207</v>
      </c>
      <c r="C25" s="31">
        <f>IF('Órdenes según Instancia'!AB25=0,"-",('Órdenes según Instancia'!C25/'Órdenes según Instancia'!AB25))</f>
        <v>0.91230551626591228</v>
      </c>
      <c r="D25" s="31">
        <f>IF('Órdenes según Instancia'!AB25=0,"-",('Órdenes según Instancia'!H25/'Órdenes según Instancia'!AB25))</f>
        <v>9.9009900990099011E-3</v>
      </c>
      <c r="E25" s="31">
        <f>IF('Órdenes según Instancia'!AB25=0,"-",('Órdenes según Instancia'!M25/'Órdenes según Instancia'!AB25))</f>
        <v>1.9801980198019802E-2</v>
      </c>
      <c r="F25" s="31">
        <f>IF('Órdenes según Instancia'!AB25=0,"-",('Órdenes según Instancia'!R25/'Órdenes según Instancia'!AB25))</f>
        <v>5.7991513437057989E-2</v>
      </c>
      <c r="G25" s="31">
        <f>IF('Órdenes según Instancia'!AB25=0,"-",('Órdenes según Instancia'!W25/'Órdenes según Instancia'!AB25))</f>
        <v>0</v>
      </c>
      <c r="H25" s="31">
        <f>IF('Órdenes según Instancia'!AC25=0,"-",('Órdenes según Instancia'!D25/'Órdenes según Instancia'!AC25))</f>
        <v>1</v>
      </c>
      <c r="I25" s="31">
        <f>IF('Órdenes según Instancia'!AC25=0,"-",('Órdenes según Instancia'!I25/'Órdenes según Instancia'!AC25))</f>
        <v>0</v>
      </c>
      <c r="J25" s="31">
        <f>IF('Órdenes según Instancia'!AC25=0,"-",('Órdenes según Instancia'!N25/'Órdenes según Instancia'!AC25))</f>
        <v>0</v>
      </c>
      <c r="K25" s="31">
        <f>IF('Órdenes según Instancia'!AC25=0,"-",('Órdenes según Instancia'!S25/'Órdenes según Instancia'!AC25))</f>
        <v>0</v>
      </c>
      <c r="L25" s="31">
        <f>IF('Órdenes según Instancia'!AC25=0,"-",('Órdenes según Instancia'!X25/'Órdenes según Instancia'!AC25))</f>
        <v>0</v>
      </c>
      <c r="M25" s="31">
        <f>IF('Órdenes según Instancia'!AD25=0,"-",('Órdenes según Instancia'!E25/'Órdenes según Instancia'!AD25))</f>
        <v>0.89565217391304353</v>
      </c>
      <c r="N25" s="31">
        <f>IF('Órdenes según Instancia'!AD25=0,"-",('Órdenes según Instancia'!J25/'Órdenes según Instancia'!AD25))</f>
        <v>8.6956521739130436E-3</v>
      </c>
      <c r="O25" s="31">
        <f>IF('Órdenes según Instancia'!AD25=0,"-",('Órdenes según Instancia'!O25/'Órdenes según Instancia'!AD25))</f>
        <v>2.4347826086956521E-2</v>
      </c>
      <c r="P25" s="31">
        <f>IF('Órdenes según Instancia'!AD25=0,"-",('Órdenes según Instancia'!T25/'Órdenes según Instancia'!AD25))</f>
        <v>7.1304347826086953E-2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0.98399999999999999</v>
      </c>
      <c r="S25" s="31">
        <f>IF('Órdenes según Instancia'!AE25=0,"-",('Órdenes según Instancia'!K25/'Órdenes según Instancia'!AE25))</f>
        <v>1.6E-2</v>
      </c>
      <c r="T25" s="31">
        <f>IF('Órdenes según Instancia'!AE25=0,"-",('Órdenes según Instancia'!P25/'Órdenes según Instancia'!AE25))</f>
        <v>0</v>
      </c>
      <c r="U25" s="31">
        <f>IF('Órdenes según Instancia'!AE25=0,"-",('Órdenes según Instancia'!U25/'Órdenes según Instancia'!AE25))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208</v>
      </c>
      <c r="C26" s="31">
        <f>IF('Órdenes según Instancia'!AB26=0,"-",('Órdenes según Instancia'!C26/'Órdenes según Instancia'!AB26))</f>
        <v>0.98273878020713468</v>
      </c>
      <c r="D26" s="31">
        <f>IF('Órdenes según Instancia'!AB26=0,"-",('Órdenes según Instancia'!H26/'Órdenes según Instancia'!AB26))</f>
        <v>1.1507479861910242E-3</v>
      </c>
      <c r="E26" s="31">
        <f>IF('Órdenes según Instancia'!AB26=0,"-",('Órdenes según Instancia'!M26/'Órdenes según Instancia'!AB26))</f>
        <v>1.1507479861910242E-2</v>
      </c>
      <c r="F26" s="31">
        <f>IF('Órdenes según Instancia'!AB26=0,"-",('Órdenes según Instancia'!R26/'Órdenes según Instancia'!AB26))</f>
        <v>4.6029919447640967E-3</v>
      </c>
      <c r="G26" s="31">
        <f>IF('Órdenes según Instancia'!AB26=0,"-",('Órdenes según Instancia'!W26/'Órdenes según Instancia'!AB26))</f>
        <v>0</v>
      </c>
      <c r="H26" s="31">
        <f>IF('Órdenes según Instancia'!AC26=0,"-",('Órdenes según Instancia'!D26/'Órdenes según Instancia'!AC26))</f>
        <v>1</v>
      </c>
      <c r="I26" s="31">
        <f>IF('Órdenes según Instancia'!AC26=0,"-",('Órdenes según Instancia'!I26/'Órdenes según Instancia'!AC26))</f>
        <v>0</v>
      </c>
      <c r="J26" s="31">
        <f>IF('Órdenes según Instancia'!AC26=0,"-",('Órdenes según Instancia'!N26/'Órdenes según Instancia'!AC26))</f>
        <v>0</v>
      </c>
      <c r="K26" s="31">
        <f>IF('Órdenes según Instancia'!AC26=0,"-",('Órdenes según Instancia'!S26/'Órdenes según Instancia'!AC26))</f>
        <v>0</v>
      </c>
      <c r="L26" s="31">
        <f>IF('Órdenes según Instancia'!AC26=0,"-",('Órdenes según Instancia'!X26/'Órdenes según Instancia'!AC26))</f>
        <v>0</v>
      </c>
      <c r="M26" s="31">
        <f>IF('Órdenes según Instancia'!AD26=0,"-",('Órdenes según Instancia'!E26/'Órdenes según Instancia'!AD26))</f>
        <v>0.97885196374622352</v>
      </c>
      <c r="N26" s="31">
        <f>IF('Órdenes según Instancia'!AD26=0,"-",('Órdenes según Instancia'!J26/'Órdenes según Instancia'!AD26))</f>
        <v>1.5105740181268882E-3</v>
      </c>
      <c r="O26" s="31">
        <f>IF('Órdenes según Instancia'!AD26=0,"-",('Órdenes según Instancia'!O26/'Órdenes según Instancia'!AD26))</f>
        <v>1.3595166163141994E-2</v>
      </c>
      <c r="P26" s="31">
        <f>IF('Órdenes según Instancia'!AD26=0,"-",('Órdenes según Instancia'!T26/'Órdenes según Instancia'!AD26))</f>
        <v>6.0422960725075529E-3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0.99509803921568629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4.9019607843137254E-3</v>
      </c>
      <c r="U26" s="31">
        <f>IF('Órdenes según Instancia'!AE26=0,"-",('Órdenes según Instancia'!U26/'Órdenes según Instancia'!AE26))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209</v>
      </c>
      <c r="C27" s="31">
        <f>IF('Órdenes según Instancia'!AB27=0,"-",('Órdenes según Instancia'!C27/'Órdenes según Instancia'!AB27))</f>
        <v>0.96991404011461313</v>
      </c>
      <c r="D27" s="31">
        <f>IF('Órdenes según Instancia'!AB27=0,"-",('Órdenes según Instancia'!H27/'Órdenes según Instancia'!AB27))</f>
        <v>0</v>
      </c>
      <c r="E27" s="31">
        <f>IF('Órdenes según Instancia'!AB27=0,"-",('Órdenes según Instancia'!M27/'Órdenes según Instancia'!AB27))</f>
        <v>3.0085959885386818E-2</v>
      </c>
      <c r="F27" s="31">
        <f>IF('Órdenes según Instancia'!AB27=0,"-",('Órdenes según Instancia'!R27/'Órdenes según Instancia'!AB27))</f>
        <v>0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0.96349065004452361</v>
      </c>
      <c r="N27" s="31">
        <f>IF('Órdenes según Instancia'!AD27=0,"-",('Órdenes según Instancia'!J27/'Órdenes según Instancia'!AD27))</f>
        <v>0</v>
      </c>
      <c r="O27" s="31">
        <f>IF('Órdenes según Instancia'!AD27=0,"-",('Órdenes según Instancia'!O27/'Órdenes según Instancia'!AD27))</f>
        <v>3.6509349955476403E-2</v>
      </c>
      <c r="P27" s="31">
        <f>IF('Órdenes según Instancia'!AD27=0,"-",('Órdenes según Instancia'!T27/'Órdenes según Instancia'!AD27))</f>
        <v>0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0.99633699633699635</v>
      </c>
      <c r="S27" s="31">
        <f>IF('Órdenes según Instancia'!AE27=0,"-",('Órdenes según Instancia'!K27/'Órdenes según Instancia'!AE27))</f>
        <v>0</v>
      </c>
      <c r="T27" s="31">
        <f>IF('Órdenes según Instancia'!AE27=0,"-",('Órdenes según Instancia'!P27/'Órdenes según Instancia'!AE27))</f>
        <v>3.663003663003663E-3</v>
      </c>
      <c r="U27" s="31">
        <f>IF('Órdenes según Instancia'!AE27=0,"-",('Órdenes según Instancia'!U27/'Órdenes según Instancia'!AE27))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210</v>
      </c>
      <c r="C28" s="31">
        <f>IF('Órdenes según Instancia'!AB28=0,"-",('Órdenes según Instancia'!C28/'Órdenes según Instancia'!AB28))</f>
        <v>0.78260869565217395</v>
      </c>
      <c r="D28" s="31">
        <f>IF('Órdenes según Instancia'!AB28=0,"-",('Órdenes según Instancia'!H28/'Órdenes según Instancia'!AB28))</f>
        <v>0</v>
      </c>
      <c r="E28" s="31">
        <f>IF('Órdenes según Instancia'!AB28=0,"-",('Órdenes según Instancia'!M28/'Órdenes según Instancia'!AB28))</f>
        <v>0.12282608695652174</v>
      </c>
      <c r="F28" s="31">
        <f>IF('Órdenes según Instancia'!AB28=0,"-",('Órdenes según Instancia'!R28/'Órdenes según Instancia'!AB28))</f>
        <v>9.4565217391304343E-2</v>
      </c>
      <c r="G28" s="31">
        <f>IF('Órdenes según Instancia'!AB28=0,"-",('Órdenes según Instancia'!W28/'Órdenes según Instancia'!AB28))</f>
        <v>0</v>
      </c>
      <c r="H28" s="31" t="str">
        <f>IF('Órdenes según Instancia'!AC28=0,"-",('Órdenes según Instancia'!D28/'Órdenes según Instancia'!AC28))</f>
        <v>-</v>
      </c>
      <c r="I28" s="31" t="str">
        <f>IF('Órdenes según Instancia'!AC28=0,"-",('Órdenes según Instancia'!I28/'Órdenes según Instancia'!AC28))</f>
        <v>-</v>
      </c>
      <c r="J28" s="31" t="str">
        <f>IF('Órdenes según Instancia'!AC28=0,"-",('Órdenes según Instancia'!N28/'Órdenes según Instancia'!AC28))</f>
        <v>-</v>
      </c>
      <c r="K28" s="31" t="str">
        <f>IF('Órdenes según Instancia'!AC28=0,"-",('Órdenes según Instancia'!S28/'Órdenes según Instancia'!AC28))</f>
        <v>-</v>
      </c>
      <c r="L28" s="31" t="str">
        <f>IF('Órdenes según Instancia'!AC28=0,"-",('Órdenes según Instancia'!X28/'Órdenes según Instancia'!AC28))</f>
        <v>-</v>
      </c>
      <c r="M28" s="31">
        <f>IF('Órdenes según Instancia'!AD28=0,"-",('Órdenes según Instancia'!E28/'Órdenes según Instancia'!AD28))</f>
        <v>0.75522755227552274</v>
      </c>
      <c r="N28" s="31">
        <f>IF('Órdenes según Instancia'!AD28=0,"-",('Órdenes según Instancia'!J28/'Órdenes según Instancia'!AD28))</f>
        <v>0</v>
      </c>
      <c r="O28" s="31">
        <f>IF('Órdenes según Instancia'!AD28=0,"-",('Órdenes según Instancia'!O28/'Órdenes según Instancia'!AD28))</f>
        <v>0.13776137761377613</v>
      </c>
      <c r="P28" s="31">
        <f>IF('Órdenes según Instancia'!AD28=0,"-",('Órdenes según Instancia'!T28/'Órdenes según Instancia'!AD28))</f>
        <v>0.1070110701107011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0.99065420560747663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9.3457943925233638E-3</v>
      </c>
      <c r="U28" s="31">
        <f>IF('Órdenes según Instancia'!AE28=0,"-",('Órdenes según Instancia'!U28/'Órdenes según Instancia'!AE28))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211</v>
      </c>
      <c r="C29" s="31">
        <f>IF('Órdenes según Instancia'!AB29=0,"-",('Órdenes según Instancia'!C29/'Órdenes según Instancia'!AB29))</f>
        <v>0.96680942184154173</v>
      </c>
      <c r="D29" s="31">
        <f>IF('Órdenes según Instancia'!AB29=0,"-",('Órdenes según Instancia'!H29/'Órdenes según Instancia'!AB29))</f>
        <v>1.0706638115631692E-3</v>
      </c>
      <c r="E29" s="31">
        <f>IF('Órdenes según Instancia'!AB29=0,"-",('Órdenes según Instancia'!M29/'Órdenes según Instancia'!AB29))</f>
        <v>2.9978586723768737E-2</v>
      </c>
      <c r="F29" s="31">
        <f>IF('Órdenes según Instancia'!AB29=0,"-",('Órdenes según Instancia'!R29/'Órdenes según Instancia'!AB29))</f>
        <v>2.1413276231263384E-3</v>
      </c>
      <c r="G29" s="31">
        <f>IF('Órdenes según Instancia'!AB29=0,"-",('Órdenes según Instancia'!W29/'Órdenes según Instancia'!AB29))</f>
        <v>0</v>
      </c>
      <c r="H29" s="31" t="str">
        <f>IF('Órdenes según Instancia'!AC29=0,"-",('Órdenes según Instancia'!D29/'Órdenes según Instancia'!AC29))</f>
        <v>-</v>
      </c>
      <c r="I29" s="31" t="str">
        <f>IF('Órdenes según Instancia'!AC29=0,"-",('Órdenes según Instancia'!I29/'Órdenes según Instancia'!AC29))</f>
        <v>-</v>
      </c>
      <c r="J29" s="31" t="str">
        <f>IF('Órdenes según Instancia'!AC29=0,"-",('Órdenes según Instancia'!N29/'Órdenes según Instancia'!AC29))</f>
        <v>-</v>
      </c>
      <c r="K29" s="31" t="str">
        <f>IF('Órdenes según Instancia'!AC29=0,"-",('Órdenes según Instancia'!S29/'Órdenes según Instancia'!AC29))</f>
        <v>-</v>
      </c>
      <c r="L29" s="31" t="str">
        <f>IF('Órdenes según Instancia'!AC29=0,"-",('Órdenes según Instancia'!X29/'Órdenes según Instancia'!AC29))</f>
        <v>-</v>
      </c>
      <c r="M29" s="31">
        <f>IF('Órdenes según Instancia'!AD29=0,"-",('Órdenes según Instancia'!E29/'Órdenes según Instancia'!AD29))</f>
        <v>0.93992248062015504</v>
      </c>
      <c r="N29" s="31">
        <f>IF('Órdenes según Instancia'!AD29=0,"-",('Órdenes según Instancia'!J29/'Órdenes según Instancia'!AD29))</f>
        <v>1.937984496124031E-3</v>
      </c>
      <c r="O29" s="31">
        <f>IF('Órdenes según Instancia'!AD29=0,"-",('Órdenes según Instancia'!O29/'Órdenes según Instancia'!AD29))</f>
        <v>5.4263565891472867E-2</v>
      </c>
      <c r="P29" s="31">
        <f>IF('Órdenes según Instancia'!AD29=0,"-",('Órdenes según Instancia'!T29/'Órdenes según Instancia'!AD29))</f>
        <v>3.875968992248062E-3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1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0</v>
      </c>
      <c r="U29" s="31">
        <f>IF('Órdenes según Instancia'!AE29=0,"-",('Órdenes según Instancia'!U29/'Órdenes según Instancia'!AE29))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212</v>
      </c>
      <c r="C30" s="31">
        <f>IF('Órdenes según Instancia'!AB30=0,"-",('Órdenes según Instancia'!C30/'Órdenes según Instancia'!AB30))</f>
        <v>0.95308641975308639</v>
      </c>
      <c r="D30" s="31">
        <f>IF('Órdenes según Instancia'!AB30=0,"-",('Órdenes según Instancia'!H30/'Órdenes según Instancia'!AB30))</f>
        <v>0</v>
      </c>
      <c r="E30" s="31">
        <f>IF('Órdenes según Instancia'!AB30=0,"-",('Órdenes según Instancia'!M30/'Órdenes según Instancia'!AB30))</f>
        <v>2.4691358024691357E-2</v>
      </c>
      <c r="F30" s="31">
        <f>IF('Órdenes según Instancia'!AB30=0,"-",('Órdenes según Instancia'!R30/'Órdenes según Instancia'!AB30))</f>
        <v>2.2222222222222223E-2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0.93725490196078431</v>
      </c>
      <c r="N30" s="31">
        <f>IF('Órdenes según Instancia'!AD30=0,"-",('Órdenes según Instancia'!J30/'Órdenes según Instancia'!AD30))</f>
        <v>0</v>
      </c>
      <c r="O30" s="31">
        <f>IF('Órdenes según Instancia'!AD30=0,"-",('Órdenes según Instancia'!O30/'Órdenes según Instancia'!AD30))</f>
        <v>2.7450980392156862E-2</v>
      </c>
      <c r="P30" s="31">
        <f>IF('Órdenes según Instancia'!AD30=0,"-",('Órdenes según Instancia'!T30/'Órdenes según Instancia'!AD30))</f>
        <v>3.5294117647058823E-2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0.98</v>
      </c>
      <c r="S30" s="31">
        <f>IF('Órdenes según Instancia'!AE30=0,"-",('Órdenes según Instancia'!K30/'Órdenes según Instancia'!AE30))</f>
        <v>0</v>
      </c>
      <c r="T30" s="31">
        <f>IF('Órdenes según Instancia'!AE30=0,"-",('Órdenes según Instancia'!P30/'Órdenes según Instancia'!AE30))</f>
        <v>0.02</v>
      </c>
      <c r="U30" s="31">
        <f>IF('Órdenes según Instancia'!AE30=0,"-",('Órdenes según Instancia'!U30/'Órdenes según Instancia'!AE30))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213</v>
      </c>
      <c r="C31" s="31">
        <f>IF('Órdenes según Instancia'!AB31=0,"-",('Órdenes según Instancia'!C31/'Órdenes según Instancia'!AB31))</f>
        <v>0.88288288288288286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0</v>
      </c>
      <c r="F31" s="31">
        <f>IF('Órdenes según Instancia'!AB31=0,"-",('Órdenes según Instancia'!R31/'Órdenes según Instancia'!AB31))</f>
        <v>0.11711711711711711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0.83950617283950613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0.16049382716049382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Instancia'!U31/'Órdenes según Instancia'!AE31))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214</v>
      </c>
      <c r="C32" s="31">
        <f>IF('Órdenes según Instancia'!AB32=0,"-",('Órdenes según Instancia'!C32/'Órdenes según Instancia'!AB32))</f>
        <v>0.96551724137931039</v>
      </c>
      <c r="D32" s="31">
        <f>IF('Órdenes según Instancia'!AB32=0,"-",('Órdenes según Instancia'!H32/'Órdenes según Instancia'!AB32))</f>
        <v>3.4482758620689655E-3</v>
      </c>
      <c r="E32" s="31">
        <f>IF('Órdenes según Instancia'!AB32=0,"-",('Órdenes según Instancia'!M32/'Órdenes según Instancia'!AB32))</f>
        <v>2.4137931034482758E-2</v>
      </c>
      <c r="F32" s="31">
        <f>IF('Órdenes según Instancia'!AB32=0,"-",('Órdenes según Instancia'!R32/'Órdenes según Instancia'!AB32))</f>
        <v>6.8965517241379309E-3</v>
      </c>
      <c r="G32" s="31">
        <f>IF('Órdenes según Instancia'!AB32=0,"-",('Órdenes según Instancia'!W32/'Órdenes según Instancia'!AB32))</f>
        <v>0</v>
      </c>
      <c r="H32" s="31">
        <f>IF('Órdenes según Instancia'!AC32=0,"-",('Órdenes según Instancia'!D32/'Órdenes según Instancia'!AC32))</f>
        <v>1</v>
      </c>
      <c r="I32" s="31">
        <f>IF('Órdenes según Instancia'!AC32=0,"-",('Órdenes según Instancia'!I32/'Órdenes según Instancia'!AC32))</f>
        <v>0</v>
      </c>
      <c r="J32" s="31">
        <f>IF('Órdenes según Instancia'!AC32=0,"-",('Órdenes según Instancia'!N32/'Órdenes según Instancia'!AC32))</f>
        <v>0</v>
      </c>
      <c r="K32" s="31">
        <f>IF('Órdenes según Instancia'!AC32=0,"-",('Órdenes según Instancia'!S32/'Órdenes según Instancia'!AC32))</f>
        <v>0</v>
      </c>
      <c r="L32" s="31">
        <f>IF('Órdenes según Instancia'!AC32=0,"-",('Órdenes según Instancia'!X32/'Órdenes según Instancia'!AC32))</f>
        <v>0</v>
      </c>
      <c r="M32" s="31">
        <f>IF('Órdenes según Instancia'!AD32=0,"-",('Órdenes según Instancia'!E32/'Órdenes según Instancia'!AD32))</f>
        <v>0.96402877697841727</v>
      </c>
      <c r="N32" s="31">
        <f>IF('Órdenes según Instancia'!AD32=0,"-",('Órdenes según Instancia'!J32/'Órdenes según Instancia'!AD32))</f>
        <v>3.5971223021582736E-3</v>
      </c>
      <c r="O32" s="31">
        <f>IF('Órdenes según Instancia'!AD32=0,"-",('Órdenes según Instancia'!O32/'Órdenes según Instancia'!AD32))</f>
        <v>2.5179856115107913E-2</v>
      </c>
      <c r="P32" s="31">
        <f>IF('Órdenes según Instancia'!AD32=0,"-",('Órdenes según Instancia'!T32/'Órdenes según Instancia'!AD32))</f>
        <v>7.1942446043165471E-3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Instancia'!U32/'Órdenes según Instancia'!AE32))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215</v>
      </c>
      <c r="C33" s="31">
        <f>IF('Órdenes según Instancia'!AB33=0,"-",('Órdenes según Instancia'!C33/'Órdenes según Instancia'!AB33))</f>
        <v>0.99159663865546221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8.4033613445378148E-3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0.98750000000000004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1.2500000000000001E-2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1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0</v>
      </c>
      <c r="U33" s="31">
        <f>IF('Órdenes según Instancia'!AE33=0,"-",('Órdenes según Instancia'!U33/'Órdenes según Instancia'!AE33))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216</v>
      </c>
      <c r="C34" s="31">
        <f>IF('Órdenes según Instancia'!AB34=0,"-",('Órdenes según Instancia'!C34/'Órdenes según Instancia'!AB34))</f>
        <v>1</v>
      </c>
      <c r="D34" s="31">
        <f>IF('Órdenes según Instancia'!AB34=0,"-",('Órdenes según Instancia'!H34/'Órdenes según Instancia'!AB34))</f>
        <v>0</v>
      </c>
      <c r="E34" s="31">
        <f>IF('Órdenes según Instancia'!AB34=0,"-",('Órdenes según Instancia'!M34/'Órdenes según Instancia'!AB34))</f>
        <v>0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1</v>
      </c>
      <c r="N34" s="31">
        <f>IF('Órdenes según Instancia'!AD34=0,"-",('Órdenes según Instancia'!J34/'Órdenes según Instancia'!AD34))</f>
        <v>0</v>
      </c>
      <c r="O34" s="31">
        <f>IF('Órdenes según Instancia'!AD34=0,"-",('Órdenes según Instancia'!O34/'Órdenes según Instancia'!AD34))</f>
        <v>0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>
        <f>IF('Órdenes según Instancia'!AE34=0,"-",('Órdenes según Instancia'!F34/'Órdenes según Instancia'!AE34))</f>
        <v>1</v>
      </c>
      <c r="S34" s="31">
        <f>IF('Órdenes según Instancia'!AE34=0,"-",('Órdenes según Instancia'!K34/'Órdenes según Instancia'!AE34))</f>
        <v>0</v>
      </c>
      <c r="T34" s="31">
        <f>IF('Órdenes según Instancia'!AE34=0,"-",('Órdenes según Instancia'!P34/'Órdenes según Instancia'!AE34))</f>
        <v>0</v>
      </c>
      <c r="U34" s="31">
        <f>IF('Órdenes según Instancia'!AE34=0,"-",('Órdenes según Instancia'!U34/'Órdenes según Instancia'!AE34))</f>
        <v>0</v>
      </c>
      <c r="V34" s="31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217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 t="str">
        <f>IF('Órdenes según Instancia'!AC35=0,"-",('Órdenes según Instancia'!D35/'Órdenes según Instancia'!AC35))</f>
        <v>-</v>
      </c>
      <c r="I35" s="31" t="str">
        <f>IF('Órdenes según Instancia'!AC35=0,"-",('Órdenes según Instancia'!I35/'Órdenes según Instancia'!AC35))</f>
        <v>-</v>
      </c>
      <c r="J35" s="31" t="str">
        <f>IF('Órdenes según Instancia'!AC35=0,"-",('Órdenes según Instancia'!N35/'Órdenes según Instancia'!AC35))</f>
        <v>-</v>
      </c>
      <c r="K35" s="31" t="str">
        <f>IF('Órdenes según Instancia'!AC35=0,"-",('Órdenes según Instancia'!S35/'Órdenes según Instancia'!AC35))</f>
        <v>-</v>
      </c>
      <c r="L35" s="31" t="str">
        <f>IF('Órdenes según Instancia'!AC35=0,"-",('Órdenes según Instancia'!X35/'Órdenes según Instancia'!AC35))</f>
        <v>-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>
        <f>IF('Órdenes según Instancia'!AE35=0,"-",('Órdenes según Instancia'!F35/'Órdenes según Instancia'!AE35))</f>
        <v>1</v>
      </c>
      <c r="S35" s="31">
        <f>IF('Órdenes según Instancia'!AE35=0,"-",('Órdenes según Instancia'!K35/'Órdenes según Instancia'!AE35))</f>
        <v>0</v>
      </c>
      <c r="T35" s="31">
        <f>IF('Órdenes según Instancia'!AE35=0,"-",('Órdenes según Instancia'!P35/'Órdenes según Instancia'!AE35))</f>
        <v>0</v>
      </c>
      <c r="U35" s="31">
        <f>IF('Órdenes según Instancia'!AE35=0,"-",('Órdenes según Instancia'!U35/'Órdenes según Instancia'!AE35))</f>
        <v>0</v>
      </c>
      <c r="V35" s="31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218</v>
      </c>
      <c r="C36" s="31">
        <f>IF('Órdenes según Instancia'!AB36=0,"-",('Órdenes según Instancia'!C36/'Órdenes según Instancia'!AB36))</f>
        <v>0.95959595959595956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4.0404040404040407E-2</v>
      </c>
      <c r="F36" s="31">
        <f>IF('Órdenes según Instancia'!AB36=0,"-",('Órdenes según Instancia'!R36/'Órdenes según Instancia'!AB36))</f>
        <v>0</v>
      </c>
      <c r="G36" s="31">
        <f>IF('Órdenes según Instancia'!AB36=0,"-",('Órdenes según Instancia'!W36/'Órdenes según Instancia'!AB36))</f>
        <v>0</v>
      </c>
      <c r="H36" s="31" t="str">
        <f>IF('Órdenes según Instancia'!AC36=0,"-",('Órdenes según Instancia'!D36/'Órdenes según Instancia'!AC36))</f>
        <v>-</v>
      </c>
      <c r="I36" s="31" t="str">
        <f>IF('Órdenes según Instancia'!AC36=0,"-",('Órdenes según Instancia'!I36/'Órdenes según Instancia'!AC36))</f>
        <v>-</v>
      </c>
      <c r="J36" s="31" t="str">
        <f>IF('Órdenes según Instancia'!AC36=0,"-",('Órdenes según Instancia'!N36/'Órdenes según Instancia'!AC36))</f>
        <v>-</v>
      </c>
      <c r="K36" s="31" t="str">
        <f>IF('Órdenes según Instancia'!AC36=0,"-",('Órdenes según Instancia'!S36/'Órdenes según Instancia'!AC36))</f>
        <v>-</v>
      </c>
      <c r="L36" s="31" t="str">
        <f>IF('Órdenes según Instancia'!AC36=0,"-",('Órdenes según Instancia'!X36/'Órdenes según Instancia'!AC36))</f>
        <v>-</v>
      </c>
      <c r="M36" s="31">
        <f>IF('Órdenes según Instancia'!AD36=0,"-",('Órdenes según Instancia'!E36/'Órdenes según Instancia'!AD36))</f>
        <v>0.94594594594594594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5.4054054054054057E-2</v>
      </c>
      <c r="P36" s="31">
        <f>IF('Órdenes según Instancia'!AD36=0,"-",('Órdenes según Instancia'!T36/'Órdenes según Instancia'!AD36))</f>
        <v>0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Instancia'!U36/'Órdenes según Instancia'!AE36))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219</v>
      </c>
      <c r="C37" s="31">
        <f>IF('Órdenes según Instancia'!AB37=0,"-",('Órdenes según Instancia'!C37/'Órdenes según Instancia'!AB37))</f>
        <v>0.91346153846153844</v>
      </c>
      <c r="D37" s="31">
        <f>IF('Órdenes según Instancia'!AB37=0,"-",('Órdenes según Instancia'!H37/'Órdenes según Instancia'!AB37))</f>
        <v>9.6153846153846159E-3</v>
      </c>
      <c r="E37" s="31">
        <f>IF('Órdenes según Instancia'!AB37=0,"-",('Órdenes según Instancia'!M37/'Órdenes según Instancia'!AB37))</f>
        <v>7.6923076923076927E-2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 t="str">
        <f>IF('Órdenes según Instancia'!AC37=0,"-",('Órdenes según Instancia'!D37/'Órdenes según Instancia'!AC37))</f>
        <v>-</v>
      </c>
      <c r="I37" s="31" t="str">
        <f>IF('Órdenes según Instancia'!AC37=0,"-",('Órdenes según Instancia'!I37/'Órdenes según Instancia'!AC37))</f>
        <v>-</v>
      </c>
      <c r="J37" s="31" t="str">
        <f>IF('Órdenes según Instancia'!AC37=0,"-",('Órdenes según Instancia'!N37/'Órdenes según Instancia'!AC37))</f>
        <v>-</v>
      </c>
      <c r="K37" s="31" t="str">
        <f>IF('Órdenes según Instancia'!AC37=0,"-",('Órdenes según Instancia'!S37/'Órdenes según Instancia'!AC37))</f>
        <v>-</v>
      </c>
      <c r="L37" s="31" t="str">
        <f>IF('Órdenes según Instancia'!AC37=0,"-",('Órdenes según Instancia'!X37/'Órdenes según Instancia'!AC37))</f>
        <v>-</v>
      </c>
      <c r="M37" s="31">
        <f>IF('Órdenes según Instancia'!AD37=0,"-",('Órdenes según Instancia'!E37/'Órdenes según Instancia'!AD37))</f>
        <v>0.92708333333333337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7.2916666666666671E-2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0.75</v>
      </c>
      <c r="S37" s="31">
        <f>IF('Órdenes según Instancia'!AE37=0,"-",('Órdenes según Instancia'!K37/'Órdenes según Instancia'!AE37))</f>
        <v>0.125</v>
      </c>
      <c r="T37" s="31">
        <f>IF('Órdenes según Instancia'!AE37=0,"-",('Órdenes según Instancia'!P37/'Órdenes según Instancia'!AE37))</f>
        <v>0.125</v>
      </c>
      <c r="U37" s="31">
        <f>IF('Órdenes según Instancia'!AE37=0,"-",('Órdenes según Instancia'!U37/'Órdenes según Instancia'!AE37))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220</v>
      </c>
      <c r="C38" s="31">
        <f>IF('Órdenes según Instancia'!AB38=0,"-",('Órdenes según Instancia'!C38/'Órdenes según Instancia'!AB38))</f>
        <v>0.96767241379310343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1.5086206896551725E-2</v>
      </c>
      <c r="F38" s="31">
        <f>IF('Órdenes según Instancia'!AB38=0,"-",('Órdenes según Instancia'!R38/'Órdenes según Instancia'!AB38))</f>
        <v>1.7241379310344827E-2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0.9330357142857143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3.125E-2</v>
      </c>
      <c r="P38" s="31">
        <f>IF('Órdenes según Instancia'!AD38=0,"-",('Órdenes según Instancia'!T38/'Órdenes según Instancia'!AD38))</f>
        <v>3.5714285714285712E-2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Instancia'!U38/'Órdenes según Instancia'!AE38))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221</v>
      </c>
      <c r="C39" s="31">
        <f>IF('Órdenes según Instancia'!AB39=0,"-",('Órdenes según Instancia'!C39/'Órdenes según Instancia'!AB39))</f>
        <v>0.93577981651376152</v>
      </c>
      <c r="D39" s="31">
        <f>IF('Órdenes según Instancia'!AB39=0,"-",('Órdenes según Instancia'!H39/'Órdenes según Instancia'!AB39))</f>
        <v>0</v>
      </c>
      <c r="E39" s="31">
        <f>IF('Órdenes según Instancia'!AB39=0,"-",('Órdenes según Instancia'!M39/'Órdenes según Instancia'!AB39))</f>
        <v>4.5871559633027525E-2</v>
      </c>
      <c r="F39" s="31">
        <f>IF('Órdenes según Instancia'!AB39=0,"-",('Órdenes según Instancia'!R39/'Órdenes según Instancia'!AB39))</f>
        <v>1.834862385321101E-2</v>
      </c>
      <c r="G39" s="31">
        <f>IF('Órdenes según Instancia'!AB39=0,"-",('Órdenes según Instancia'!W39/'Órdenes según Instancia'!AB39))</f>
        <v>0</v>
      </c>
      <c r="H39" s="31">
        <f>IF('Órdenes según Instancia'!AC39=0,"-",('Órdenes según Instancia'!D39/'Órdenes según Instancia'!AC39))</f>
        <v>1</v>
      </c>
      <c r="I39" s="31">
        <f>IF('Órdenes según Instancia'!AC39=0,"-",('Órdenes según Instancia'!I39/'Órdenes según Instancia'!AC39))</f>
        <v>0</v>
      </c>
      <c r="J39" s="31">
        <f>IF('Órdenes según Instancia'!AC39=0,"-",('Órdenes según Instancia'!N39/'Órdenes según Instancia'!AC39))</f>
        <v>0</v>
      </c>
      <c r="K39" s="31">
        <f>IF('Órdenes según Instancia'!AC39=0,"-",('Órdenes según Instancia'!S39/'Órdenes según Instancia'!AC39))</f>
        <v>0</v>
      </c>
      <c r="L39" s="31">
        <f>IF('Órdenes según Instancia'!AC39=0,"-",('Órdenes según Instancia'!X39/'Órdenes según Instancia'!AC39))</f>
        <v>0</v>
      </c>
      <c r="M39" s="31">
        <f>IF('Órdenes según Instancia'!AD39=0,"-",('Órdenes según Instancia'!E39/'Órdenes según Instancia'!AD39))</f>
        <v>0.92222222222222228</v>
      </c>
      <c r="N39" s="31">
        <f>IF('Órdenes según Instancia'!AD39=0,"-",('Órdenes según Instancia'!J39/'Órdenes según Instancia'!AD39))</f>
        <v>0</v>
      </c>
      <c r="O39" s="31">
        <f>IF('Órdenes según Instancia'!AD39=0,"-",('Órdenes según Instancia'!O39/'Órdenes según Instancia'!AD39))</f>
        <v>5.5555555555555552E-2</v>
      </c>
      <c r="P39" s="31">
        <f>IF('Órdenes según Instancia'!AD39=0,"-",('Órdenes según Instancia'!T39/'Órdenes según Instancia'!AD39))</f>
        <v>2.2222222222222223E-2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1</v>
      </c>
      <c r="S39" s="31">
        <f>IF('Órdenes según Instancia'!AE39=0,"-",('Órdenes según Instancia'!K39/'Órdenes según Instancia'!AE39))</f>
        <v>0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Instancia'!U39/'Órdenes según Instancia'!AE39))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222</v>
      </c>
      <c r="C40" s="31">
        <f>IF('Órdenes según Instancia'!AB40=0,"-",('Órdenes según Instancia'!C40/'Órdenes según Instancia'!AB40))</f>
        <v>0.99135446685878958</v>
      </c>
      <c r="D40" s="31">
        <f>IF('Órdenes según Instancia'!AB40=0,"-",('Órdenes según Instancia'!H40/'Órdenes según Instancia'!AB40))</f>
        <v>2.881844380403458E-3</v>
      </c>
      <c r="E40" s="31">
        <f>IF('Órdenes según Instancia'!AB40=0,"-",('Órdenes según Instancia'!M40/'Órdenes según Instancia'!AB40))</f>
        <v>5.763688760806916E-3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 t="str">
        <f>IF('Órdenes según Instancia'!AC40=0,"-",('Órdenes según Instancia'!D40/'Órdenes según Instancia'!AC40))</f>
        <v>-</v>
      </c>
      <c r="I40" s="31" t="str">
        <f>IF('Órdenes según Instancia'!AC40=0,"-",('Órdenes según Instancia'!I40/'Órdenes según Instancia'!AC40))</f>
        <v>-</v>
      </c>
      <c r="J40" s="31" t="str">
        <f>IF('Órdenes según Instancia'!AC40=0,"-",('Órdenes según Instancia'!N40/'Órdenes según Instancia'!AC40))</f>
        <v>-</v>
      </c>
      <c r="K40" s="31" t="str">
        <f>IF('Órdenes según Instancia'!AC40=0,"-",('Órdenes según Instancia'!S40/'Órdenes según Instancia'!AC40))</f>
        <v>-</v>
      </c>
      <c r="L40" s="31" t="str">
        <f>IF('Órdenes según Instancia'!AC40=0,"-",('Órdenes según Instancia'!X40/'Órdenes según Instancia'!AC40))</f>
        <v>-</v>
      </c>
      <c r="M40" s="31">
        <f>IF('Órdenes según Instancia'!AD40=0,"-",('Órdenes según Instancia'!E40/'Órdenes según Instancia'!AD40))</f>
        <v>0.98884758364312264</v>
      </c>
      <c r="N40" s="31">
        <f>IF('Órdenes según Instancia'!AD40=0,"-",('Órdenes según Instancia'!J40/'Órdenes según Instancia'!AD40))</f>
        <v>3.7174721189591076E-3</v>
      </c>
      <c r="O40" s="31">
        <f>IF('Órdenes según Instancia'!AD40=0,"-",('Órdenes según Instancia'!O40/'Órdenes según Instancia'!AD40))</f>
        <v>7.4349442379182153E-3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Instancia'!U40/'Órdenes según Instancia'!AE40))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223</v>
      </c>
      <c r="C41" s="31">
        <f>IF('Órdenes según Instancia'!AB41=0,"-",('Órdenes según Instancia'!C41/'Órdenes según Instancia'!AB41))</f>
        <v>0.905829596412556</v>
      </c>
      <c r="D41" s="31">
        <f>IF('Órdenes según Instancia'!AB41=0,"-",('Órdenes según Instancia'!H41/'Órdenes según Instancia'!AB41))</f>
        <v>0</v>
      </c>
      <c r="E41" s="31">
        <f>IF('Órdenes según Instancia'!AB41=0,"-",('Órdenes según Instancia'!M41/'Órdenes según Instancia'!AB41))</f>
        <v>9.417040358744394E-2</v>
      </c>
      <c r="F41" s="31">
        <f>IF('Órdenes según Instancia'!AB41=0,"-",('Órdenes según Instancia'!R41/'Órdenes según Instancia'!AB41))</f>
        <v>0</v>
      </c>
      <c r="G41" s="31">
        <f>IF('Órdenes según Instancia'!AB41=0,"-",('Órdenes según Instancia'!W41/'Órdenes según Instancia'!AB41))</f>
        <v>0</v>
      </c>
      <c r="H41" s="31">
        <f>IF('Órdenes según Instancia'!AC41=0,"-",('Órdenes según Instancia'!D41/'Órdenes según Instancia'!AC41))</f>
        <v>1</v>
      </c>
      <c r="I41" s="31">
        <f>IF('Órdenes según Instancia'!AC41=0,"-",('Órdenes según Instancia'!I41/'Órdenes según Instancia'!AC41))</f>
        <v>0</v>
      </c>
      <c r="J41" s="31">
        <f>IF('Órdenes según Instancia'!AC41=0,"-",('Órdenes según Instancia'!N41/'Órdenes según Instancia'!AC41))</f>
        <v>0</v>
      </c>
      <c r="K41" s="31">
        <f>IF('Órdenes según Instancia'!AC41=0,"-",('Órdenes según Instancia'!S41/'Órdenes según Instancia'!AC41))</f>
        <v>0</v>
      </c>
      <c r="L41" s="31">
        <f>IF('Órdenes según Instancia'!AC41=0,"-",('Órdenes según Instancia'!X41/'Órdenes según Instancia'!AC41))</f>
        <v>0</v>
      </c>
      <c r="M41" s="31">
        <f>IF('Órdenes según Instancia'!AD41=0,"-",('Órdenes según Instancia'!E41/'Órdenes según Instancia'!AD41))</f>
        <v>0.87155963302752293</v>
      </c>
      <c r="N41" s="31">
        <f>IF('Órdenes según Instancia'!AD41=0,"-",('Órdenes según Instancia'!J41/'Órdenes según Instancia'!AD41))</f>
        <v>0</v>
      </c>
      <c r="O41" s="31">
        <f>IF('Órdenes según Instancia'!AD41=0,"-",('Órdenes según Instancia'!O41/'Órdenes según Instancia'!AD41))</f>
        <v>0.12844036697247707</v>
      </c>
      <c r="P41" s="31">
        <f>IF('Órdenes según Instancia'!AD41=0,"-",('Órdenes según Instancia'!T41/'Órdenes según Instancia'!AD41))</f>
        <v>0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1</v>
      </c>
      <c r="S41" s="31">
        <f>IF('Órdenes según Instancia'!AE41=0,"-",('Órdenes según Instancia'!K41/'Órdenes según Instancia'!AE41))</f>
        <v>0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Instancia'!U41/'Órdenes según Instancia'!AE41))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224</v>
      </c>
      <c r="C42" s="31">
        <f>IF('Órdenes según Instancia'!AB42=0,"-",('Órdenes según Instancia'!C42/'Órdenes según Instancia'!AB42))</f>
        <v>0.88524590163934425</v>
      </c>
      <c r="D42" s="31">
        <f>IF('Órdenes según Instancia'!AB42=0,"-",('Órdenes según Instancia'!H42/'Órdenes según Instancia'!AB42))</f>
        <v>0</v>
      </c>
      <c r="E42" s="31">
        <f>IF('Órdenes según Instancia'!AB42=0,"-",('Órdenes según Instancia'!M42/'Órdenes según Instancia'!AB42))</f>
        <v>7.650273224043716E-2</v>
      </c>
      <c r="F42" s="31">
        <f>IF('Órdenes según Instancia'!AB42=0,"-",('Órdenes según Instancia'!R42/'Órdenes según Instancia'!AB42))</f>
        <v>3.825136612021858E-2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0.88</v>
      </c>
      <c r="N42" s="31">
        <f>IF('Órdenes según Instancia'!AD42=0,"-",('Órdenes según Instancia'!J42/'Órdenes según Instancia'!AD42))</f>
        <v>0</v>
      </c>
      <c r="O42" s="31">
        <f>IF('Órdenes según Instancia'!AD42=0,"-",('Órdenes según Instancia'!O42/'Órdenes según Instancia'!AD42))</f>
        <v>0.08</v>
      </c>
      <c r="P42" s="31">
        <f>IF('Órdenes según Instancia'!AD42=0,"-",('Órdenes según Instancia'!T42/'Órdenes según Instancia'!AD42))</f>
        <v>0.04</v>
      </c>
      <c r="Q42" s="31">
        <f>IF('Órdenes según Instancia'!AD42=0,"-",('Órdenes según Instancia'!Y42/'Órdenes según Instancia'!AD42))</f>
        <v>0</v>
      </c>
      <c r="R42" s="31">
        <f>IF('Órdenes según Instancia'!AE42=0,"-",('Órdenes según Instancia'!F42/'Órdenes según Instancia'!AE42))</f>
        <v>1</v>
      </c>
      <c r="S42" s="31">
        <f>IF('Órdenes según Instancia'!AE42=0,"-",('Órdenes según Instancia'!K42/'Órdenes según Instancia'!AE42))</f>
        <v>0</v>
      </c>
      <c r="T42" s="31">
        <f>IF('Órdenes según Instancia'!AE42=0,"-",('Órdenes según Instancia'!P42/'Órdenes según Instancia'!AE42))</f>
        <v>0</v>
      </c>
      <c r="U42" s="31">
        <f>IF('Órdenes según Instancia'!AE42=0,"-",('Órdenes según Instancia'!U42/'Órdenes según Instancia'!AE42))</f>
        <v>0</v>
      </c>
      <c r="V42" s="31">
        <f>IF('Órdenes según Instancia'!AE42=0,"-",('Órdenes según Instancia'!Z42/'Órdenes según Instancia'!AE42))</f>
        <v>0</v>
      </c>
    </row>
    <row r="43" spans="2:22" ht="20.100000000000001" customHeight="1" thickBot="1" x14ac:dyDescent="0.25">
      <c r="B43" s="4" t="s">
        <v>225</v>
      </c>
      <c r="C43" s="31">
        <f>IF('Órdenes según Instancia'!AB43=0,"-",('Órdenes según Instancia'!C43/'Órdenes según Instancia'!AB43))</f>
        <v>0.98124999999999996</v>
      </c>
      <c r="D43" s="31">
        <f>IF('Órdenes según Instancia'!AB43=0,"-",('Órdenes según Instancia'!H43/'Órdenes según Instancia'!AB43))</f>
        <v>6.2500000000000003E-3</v>
      </c>
      <c r="E43" s="31">
        <f>IF('Órdenes según Instancia'!AB43=0,"-",('Órdenes según Instancia'!M43/'Órdenes según Instancia'!AB43))</f>
        <v>1.2500000000000001E-2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0.97619047619047616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2.3809523809523808E-2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0.98684210526315785</v>
      </c>
      <c r="S43" s="31">
        <f>IF('Órdenes según Instancia'!AE43=0,"-",('Órdenes según Instancia'!K43/'Órdenes según Instancia'!AE43))</f>
        <v>1.3157894736842105E-2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Instancia'!U43/'Órdenes según Instancia'!AE43))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226</v>
      </c>
      <c r="C44" s="31">
        <f>IF('Órdenes según Instancia'!AB44=0,"-",('Órdenes según Instancia'!C44/'Órdenes según Instancia'!AB44))</f>
        <v>0.98109965635738827</v>
      </c>
      <c r="D44" s="31">
        <f>IF('Órdenes según Instancia'!AB44=0,"-",('Órdenes según Instancia'!H44/'Órdenes según Instancia'!AB44))</f>
        <v>3.4364261168384879E-3</v>
      </c>
      <c r="E44" s="31">
        <f>IF('Órdenes según Instancia'!AB44=0,"-",('Órdenes según Instancia'!M44/'Órdenes según Instancia'!AB44))</f>
        <v>6.8728522336769758E-3</v>
      </c>
      <c r="F44" s="31">
        <f>IF('Órdenes según Instancia'!AB44=0,"-",('Órdenes según Instancia'!R44/'Órdenes según Instancia'!AB44))</f>
        <v>8.5910652920962206E-3</v>
      </c>
      <c r="G44" s="31">
        <f>IF('Órdenes según Instancia'!AB44=0,"-",('Órdenes según Instancia'!W44/'Órdenes según Instancia'!AB44))</f>
        <v>0</v>
      </c>
      <c r="H44" s="31" t="str">
        <f>IF('Órdenes según Instancia'!AC44=0,"-",('Órdenes según Instancia'!D44/'Órdenes según Instancia'!AC44))</f>
        <v>-</v>
      </c>
      <c r="I44" s="31" t="str">
        <f>IF('Órdenes según Instancia'!AC44=0,"-",('Órdenes según Instancia'!I44/'Órdenes según Instancia'!AC44))</f>
        <v>-</v>
      </c>
      <c r="J44" s="31" t="str">
        <f>IF('Órdenes según Instancia'!AC44=0,"-",('Órdenes según Instancia'!N44/'Órdenes según Instancia'!AC44))</f>
        <v>-</v>
      </c>
      <c r="K44" s="31" t="str">
        <f>IF('Órdenes según Instancia'!AC44=0,"-",('Órdenes según Instancia'!S44/'Órdenes según Instancia'!AC44))</f>
        <v>-</v>
      </c>
      <c r="L44" s="31" t="str">
        <f>IF('Órdenes según Instancia'!AC44=0,"-",('Órdenes según Instancia'!X44/'Órdenes según Instancia'!AC44))</f>
        <v>-</v>
      </c>
      <c r="M44" s="31">
        <f>IF('Órdenes según Instancia'!AD44=0,"-",('Órdenes según Instancia'!E44/'Órdenes según Instancia'!AD44))</f>
        <v>0.97435897435897434</v>
      </c>
      <c r="N44" s="31">
        <f>IF('Órdenes según Instancia'!AD44=0,"-",('Órdenes según Instancia'!J44/'Órdenes según Instancia'!AD44))</f>
        <v>4.662004662004662E-3</v>
      </c>
      <c r="O44" s="31">
        <f>IF('Órdenes según Instancia'!AD44=0,"-",('Órdenes según Instancia'!O44/'Órdenes según Instancia'!AD44))</f>
        <v>9.324009324009324E-3</v>
      </c>
      <c r="P44" s="31">
        <f>IF('Órdenes según Instancia'!AD44=0,"-",('Órdenes según Instancia'!T44/'Órdenes según Instancia'!AD44))</f>
        <v>1.1655011655011656E-2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1</v>
      </c>
      <c r="S44" s="31">
        <f>IF('Órdenes según Instancia'!AE44=0,"-",('Órdenes según Instancia'!K44/'Órdenes según Instancia'!AE44))</f>
        <v>0</v>
      </c>
      <c r="T44" s="31">
        <f>IF('Órdenes según Instancia'!AE44=0,"-",('Órdenes según Instancia'!P44/'Órdenes según Instancia'!AE44))</f>
        <v>0</v>
      </c>
      <c r="U44" s="31">
        <f>IF('Órdenes según Instancia'!AE44=0,"-",('Órdenes según Instancia'!U44/'Órdenes según Instancia'!AE44))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227</v>
      </c>
      <c r="C45" s="31">
        <f>IF('Órdenes según Instancia'!AB45=0,"-",('Órdenes según Instancia'!C45/'Órdenes según Instancia'!AB45))</f>
        <v>0.99521021820117084</v>
      </c>
      <c r="D45" s="31">
        <f>IF('Órdenes según Instancia'!AB45=0,"-",('Órdenes según Instancia'!H45/'Órdenes según Instancia'!AB45))</f>
        <v>5.3219797764768491E-4</v>
      </c>
      <c r="E45" s="31">
        <f>IF('Órdenes según Instancia'!AB45=0,"-",('Órdenes según Instancia'!M45/'Órdenes según Instancia'!AB45))</f>
        <v>3.7253858435337944E-3</v>
      </c>
      <c r="F45" s="31">
        <f>IF('Órdenes según Instancia'!AB45=0,"-",('Órdenes según Instancia'!R45/'Órdenes según Instancia'!AB45))</f>
        <v>5.3219797764768491E-4</v>
      </c>
      <c r="G45" s="31">
        <f>IF('Órdenes según Instancia'!AB45=0,"-",('Órdenes según Instancia'!W45/'Órdenes según Instancia'!AB45))</f>
        <v>0</v>
      </c>
      <c r="H45" s="31">
        <f>IF('Órdenes según Instancia'!AC45=0,"-",('Órdenes según Instancia'!D45/'Órdenes según Instancia'!AC45))</f>
        <v>1</v>
      </c>
      <c r="I45" s="31">
        <f>IF('Órdenes según Instancia'!AC45=0,"-",('Órdenes según Instancia'!I45/'Órdenes según Instancia'!AC45))</f>
        <v>0</v>
      </c>
      <c r="J45" s="31">
        <f>IF('Órdenes según Instancia'!AC45=0,"-",('Órdenes según Instancia'!N45/'Órdenes según Instancia'!AC45))</f>
        <v>0</v>
      </c>
      <c r="K45" s="31">
        <f>IF('Órdenes según Instancia'!AC45=0,"-",('Órdenes según Instancia'!S45/'Órdenes según Instancia'!AC45))</f>
        <v>0</v>
      </c>
      <c r="L45" s="31">
        <f>IF('Órdenes según Instancia'!AC45=0,"-",('Órdenes según Instancia'!X45/'Órdenes según Instancia'!AC45))</f>
        <v>0</v>
      </c>
      <c r="M45" s="31">
        <f>IF('Órdenes según Instancia'!AD45=0,"-",('Órdenes según Instancia'!E45/'Órdenes según Instancia'!AD45))</f>
        <v>0.9889230769230769</v>
      </c>
      <c r="N45" s="31">
        <f>IF('Órdenes según Instancia'!AD45=0,"-",('Órdenes según Instancia'!J45/'Órdenes según Instancia'!AD45))</f>
        <v>1.2307692307692308E-3</v>
      </c>
      <c r="O45" s="31">
        <f>IF('Órdenes según Instancia'!AD45=0,"-",('Órdenes según Instancia'!O45/'Órdenes según Instancia'!AD45))</f>
        <v>8.615384615384615E-3</v>
      </c>
      <c r="P45" s="31">
        <f>IF('Órdenes según Instancia'!AD45=0,"-",('Órdenes según Instancia'!T45/'Órdenes según Instancia'!AD45))</f>
        <v>1.2307692307692308E-3</v>
      </c>
      <c r="Q45" s="31">
        <f>IF('Órdenes según Instancia'!AD45=0,"-",('Órdenes según Instancia'!Y45/'Órdenes según Instancia'!AD45))</f>
        <v>0</v>
      </c>
      <c r="R45" s="31">
        <f>IF('Órdenes según Instancia'!AE45=0,"-",('Órdenes según Instancia'!F45/'Órdenes según Instancia'!AE45))</f>
        <v>1</v>
      </c>
      <c r="S45" s="31">
        <f>IF('Órdenes según Instancia'!AE45=0,"-",('Órdenes según Instancia'!K45/'Órdenes según Instancia'!AE45))</f>
        <v>0</v>
      </c>
      <c r="T45" s="31">
        <f>IF('Órdenes según Instancia'!AE45=0,"-",('Órdenes según Instancia'!P45/'Órdenes según Instancia'!AE45))</f>
        <v>0</v>
      </c>
      <c r="U45" s="31">
        <f>IF('Órdenes según Instancia'!AE45=0,"-",('Órdenes según Instancia'!U45/'Órdenes según Instancia'!AE45))</f>
        <v>0</v>
      </c>
      <c r="V45" s="31">
        <f>IF('Órdenes según Instancia'!AE45=0,"-",('Órdenes según Instancia'!Z45/'Órdenes según Instancia'!AE45))</f>
        <v>0</v>
      </c>
    </row>
    <row r="46" spans="2:22" ht="20.100000000000001" customHeight="1" thickBot="1" x14ac:dyDescent="0.25">
      <c r="B46" s="4" t="s">
        <v>228</v>
      </c>
      <c r="C46" s="31">
        <f>IF('Órdenes según Instancia'!AB46=0,"-",('Órdenes según Instancia'!C46/'Órdenes según Instancia'!AB46))</f>
        <v>0.99827586206896557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1.7241379310344827E-3</v>
      </c>
      <c r="F46" s="31">
        <f>IF('Órdenes según Instancia'!AB46=0,"-",('Órdenes según Instancia'!R46/'Órdenes según Instancia'!AB46))</f>
        <v>0</v>
      </c>
      <c r="G46" s="31">
        <f>IF('Órdenes según Instancia'!AB46=0,"-",('Órdenes según Instancia'!W46/'Órdenes según Instancia'!AB46))</f>
        <v>0</v>
      </c>
      <c r="H46" s="31">
        <f>IF('Órdenes según Instancia'!AC46=0,"-",('Órdenes según Instancia'!D46/'Órdenes según Instancia'!AC46))</f>
        <v>1</v>
      </c>
      <c r="I46" s="31">
        <f>IF('Órdenes según Instancia'!AC46=0,"-",('Órdenes según Instancia'!I46/'Órdenes según Instancia'!AC46))</f>
        <v>0</v>
      </c>
      <c r="J46" s="31">
        <f>IF('Órdenes según Instancia'!AC46=0,"-",('Órdenes según Instancia'!N46/'Órdenes según Instancia'!AC46))</f>
        <v>0</v>
      </c>
      <c r="K46" s="31">
        <f>IF('Órdenes según Instancia'!AC46=0,"-",('Órdenes según Instancia'!S46/'Órdenes según Instancia'!AC46))</f>
        <v>0</v>
      </c>
      <c r="L46" s="31">
        <f>IF('Órdenes según Instancia'!AC46=0,"-",('Órdenes según Instancia'!X46/'Órdenes según Instancia'!AC46))</f>
        <v>0</v>
      </c>
      <c r="M46" s="31">
        <f>IF('Órdenes según Instancia'!AD46=0,"-",('Órdenes según Instancia'!E46/'Órdenes según Instancia'!AD46))</f>
        <v>0.99595141700404854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4.048582995951417E-3</v>
      </c>
      <c r="P46" s="31">
        <f>IF('Órdenes según Instancia'!AD46=0,"-",('Órdenes según Instancia'!T46/'Órdenes según Instancia'!AD46))</f>
        <v>0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Instancia'!U46/'Órdenes según Instancia'!AE46))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229</v>
      </c>
      <c r="C47" s="31">
        <f>IF('Órdenes según Instancia'!AB47=0,"-",('Órdenes según Instancia'!C47/'Órdenes según Instancia'!AB47))</f>
        <v>0.97368421052631582</v>
      </c>
      <c r="D47" s="31">
        <f>IF('Órdenes según Instancia'!AB47=0,"-",('Órdenes según Instancia'!H47/'Órdenes según Instancia'!AB47))</f>
        <v>0</v>
      </c>
      <c r="E47" s="31">
        <f>IF('Órdenes según Instancia'!AB47=0,"-",('Órdenes según Instancia'!M47/'Órdenes según Instancia'!AB47))</f>
        <v>2.6315789473684209E-2</v>
      </c>
      <c r="F47" s="31">
        <f>IF('Órdenes según Instancia'!AB47=0,"-",('Órdenes según Instancia'!R47/'Órdenes según Instancia'!AB47))</f>
        <v>0</v>
      </c>
      <c r="G47" s="31">
        <f>IF('Órdenes según Instancia'!AB47=0,"-",('Órdenes según Instancia'!W47/'Órdenes según Instancia'!AB47))</f>
        <v>0</v>
      </c>
      <c r="H47" s="31">
        <f>IF('Órdenes según Instancia'!AC47=0,"-",('Órdenes según Instancia'!D47/'Órdenes según Instancia'!AC47))</f>
        <v>1</v>
      </c>
      <c r="I47" s="31">
        <f>IF('Órdenes según Instancia'!AC47=0,"-",('Órdenes según Instancia'!I47/'Órdenes según Instancia'!AC47))</f>
        <v>0</v>
      </c>
      <c r="J47" s="31">
        <f>IF('Órdenes según Instancia'!AC47=0,"-",('Órdenes según Instancia'!N47/'Órdenes según Instancia'!AC47))</f>
        <v>0</v>
      </c>
      <c r="K47" s="31">
        <f>IF('Órdenes según Instancia'!AC47=0,"-",('Órdenes según Instancia'!S47/'Órdenes según Instancia'!AC47))</f>
        <v>0</v>
      </c>
      <c r="L47" s="31">
        <f>IF('Órdenes según Instancia'!AC47=0,"-",('Órdenes según Instancia'!X47/'Órdenes según Instancia'!AC47))</f>
        <v>0</v>
      </c>
      <c r="M47" s="31">
        <f>IF('Órdenes según Instancia'!AD47=0,"-",('Órdenes según Instancia'!E47/'Órdenes según Instancia'!AD47))</f>
        <v>0.95515695067264572</v>
      </c>
      <c r="N47" s="31">
        <f>IF('Órdenes según Instancia'!AD47=0,"-",('Órdenes según Instancia'!J47/'Órdenes según Instancia'!AD47))</f>
        <v>0</v>
      </c>
      <c r="O47" s="31">
        <f>IF('Órdenes según Instancia'!AD47=0,"-",('Órdenes según Instancia'!O47/'Órdenes según Instancia'!AD47))</f>
        <v>4.4843049327354258E-2</v>
      </c>
      <c r="P47" s="31">
        <f>IF('Órdenes según Instancia'!AD47=0,"-",('Órdenes según Instancia'!T47/'Órdenes según Instancia'!AD47))</f>
        <v>0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1</v>
      </c>
      <c r="S47" s="31">
        <f>IF('Órdenes según Instancia'!AE47=0,"-",('Órdenes según Instancia'!K47/'Órdenes según Instancia'!AE47))</f>
        <v>0</v>
      </c>
      <c r="T47" s="31">
        <f>IF('Órdenes según Instancia'!AE47=0,"-",('Órdenes según Instancia'!P47/'Órdenes según Instancia'!AE47))</f>
        <v>0</v>
      </c>
      <c r="U47" s="31">
        <f>IF('Órdenes según Instancia'!AE47=0,"-",('Órdenes según Instancia'!U47/'Órdenes según Instancia'!AE47))</f>
        <v>0</v>
      </c>
      <c r="V47" s="31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230</v>
      </c>
      <c r="C48" s="31">
        <f>IF('Órdenes según Instancia'!AB48=0,"-",('Órdenes según Instancia'!C48/'Órdenes según Instancia'!AB48))</f>
        <v>0.95516304347826086</v>
      </c>
      <c r="D48" s="31">
        <f>IF('Órdenes según Instancia'!AB48=0,"-",('Órdenes según Instancia'!H48/'Órdenes según Instancia'!AB48))</f>
        <v>4.076086956521739E-3</v>
      </c>
      <c r="E48" s="31">
        <f>IF('Órdenes según Instancia'!AB48=0,"-",('Órdenes según Instancia'!M48/'Órdenes según Instancia'!AB48))</f>
        <v>4.0760869565217392E-2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 t="str">
        <f>IF('Órdenes según Instancia'!AC48=0,"-",('Órdenes según Instancia'!D48/'Órdenes según Instancia'!AC48))</f>
        <v>-</v>
      </c>
      <c r="I48" s="31" t="str">
        <f>IF('Órdenes según Instancia'!AC48=0,"-",('Órdenes según Instancia'!I48/'Órdenes según Instancia'!AC48))</f>
        <v>-</v>
      </c>
      <c r="J48" s="31" t="str">
        <f>IF('Órdenes según Instancia'!AC48=0,"-",('Órdenes según Instancia'!N48/'Órdenes según Instancia'!AC48))</f>
        <v>-</v>
      </c>
      <c r="K48" s="31" t="str">
        <f>IF('Órdenes según Instancia'!AC48=0,"-",('Órdenes según Instancia'!S48/'Órdenes según Instancia'!AC48))</f>
        <v>-</v>
      </c>
      <c r="L48" s="31" t="str">
        <f>IF('Órdenes según Instancia'!AC48=0,"-",('Órdenes según Instancia'!X48/'Órdenes según Instancia'!AC48))</f>
        <v>-</v>
      </c>
      <c r="M48" s="31">
        <f>IF('Órdenes según Instancia'!AD48=0,"-",('Órdenes según Instancia'!E48/'Órdenes según Instancia'!AD48))</f>
        <v>0.93435448577680524</v>
      </c>
      <c r="N48" s="31">
        <f>IF('Órdenes según Instancia'!AD48=0,"-",('Órdenes según Instancia'!J48/'Órdenes según Instancia'!AD48))</f>
        <v>2.1881838074398249E-3</v>
      </c>
      <c r="O48" s="31">
        <f>IF('Órdenes según Instancia'!AD48=0,"-",('Órdenes según Instancia'!O48/'Órdenes según Instancia'!AD48))</f>
        <v>6.3457330415754923E-2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0.989247311827957</v>
      </c>
      <c r="S48" s="31">
        <f>IF('Órdenes según Instancia'!AE48=0,"-",('Órdenes según Instancia'!K48/'Órdenes según Instancia'!AE48))</f>
        <v>7.1684587813620072E-3</v>
      </c>
      <c r="T48" s="31">
        <f>IF('Órdenes según Instancia'!AE48=0,"-",('Órdenes según Instancia'!P48/'Órdenes según Instancia'!AE48))</f>
        <v>3.5842293906810036E-3</v>
      </c>
      <c r="U48" s="31">
        <f>IF('Órdenes según Instancia'!AE48=0,"-",('Órdenes según Instancia'!U48/'Órdenes según Instancia'!AE48))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231</v>
      </c>
      <c r="C49" s="31">
        <f>IF('Órdenes según Instancia'!AB49=0,"-",('Órdenes según Instancia'!C49/'Órdenes según Instancia'!AB49))</f>
        <v>0.89245368278355175</v>
      </c>
      <c r="D49" s="31">
        <f>IF('Órdenes según Instancia'!AB49=0,"-",('Órdenes según Instancia'!H49/'Órdenes según Instancia'!AB49))</f>
        <v>1.8075011296882061E-3</v>
      </c>
      <c r="E49" s="31">
        <f>IF('Órdenes según Instancia'!AB49=0,"-",('Órdenes según Instancia'!M49/'Órdenes según Instancia'!AB49))</f>
        <v>0.10122006326253954</v>
      </c>
      <c r="F49" s="31">
        <f>IF('Órdenes según Instancia'!AB49=0,"-",('Órdenes según Instancia'!R49/'Órdenes según Instancia'!AB49))</f>
        <v>4.5187528242205148E-3</v>
      </c>
      <c r="G49" s="31">
        <f>IF('Órdenes según Instancia'!AB49=0,"-",('Órdenes según Instancia'!W49/'Órdenes según Instancia'!AB49))</f>
        <v>0</v>
      </c>
      <c r="H49" s="31" t="str">
        <f>IF('Órdenes según Instancia'!AC49=0,"-",('Órdenes según Instancia'!D49/'Órdenes según Instancia'!AC49))</f>
        <v>-</v>
      </c>
      <c r="I49" s="31" t="str">
        <f>IF('Órdenes según Instancia'!AC49=0,"-",('Órdenes según Instancia'!I49/'Órdenes según Instancia'!AC49))</f>
        <v>-</v>
      </c>
      <c r="J49" s="31" t="str">
        <f>IF('Órdenes según Instancia'!AC49=0,"-",('Órdenes según Instancia'!N49/'Órdenes según Instancia'!AC49))</f>
        <v>-</v>
      </c>
      <c r="K49" s="31" t="str">
        <f>IF('Órdenes según Instancia'!AC49=0,"-",('Órdenes según Instancia'!S49/'Órdenes según Instancia'!AC49))</f>
        <v>-</v>
      </c>
      <c r="L49" s="31" t="str">
        <f>IF('Órdenes según Instancia'!AC49=0,"-",('Órdenes según Instancia'!X49/'Órdenes según Instancia'!AC49))</f>
        <v>-</v>
      </c>
      <c r="M49" s="31">
        <f>IF('Órdenes según Instancia'!AD49=0,"-",('Órdenes según Instancia'!E49/'Órdenes según Instancia'!AD49))</f>
        <v>0.88201957753735183</v>
      </c>
      <c r="N49" s="31">
        <f>IF('Órdenes según Instancia'!AD49=0,"-",('Órdenes según Instancia'!J49/'Órdenes según Instancia'!AD49))</f>
        <v>0</v>
      </c>
      <c r="O49" s="31">
        <f>IF('Órdenes según Instancia'!AD49=0,"-",('Órdenes según Instancia'!O49/'Órdenes según Instancia'!AD49))</f>
        <v>0.11282843894899536</v>
      </c>
      <c r="P49" s="31">
        <f>IF('Órdenes según Instancia'!AD49=0,"-",('Órdenes según Instancia'!T49/'Órdenes según Instancia'!AD49))</f>
        <v>5.1519835136527563E-3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0.96691176470588236</v>
      </c>
      <c r="S49" s="31">
        <f>IF('Órdenes según Instancia'!AE49=0,"-",('Órdenes según Instancia'!K49/'Órdenes según Instancia'!AE49))</f>
        <v>1.4705882352941176E-2</v>
      </c>
      <c r="T49" s="31">
        <f>IF('Órdenes según Instancia'!AE49=0,"-",('Órdenes según Instancia'!P49/'Órdenes según Instancia'!AE49))</f>
        <v>1.8382352941176471E-2</v>
      </c>
      <c r="U49" s="31">
        <f>IF('Órdenes según Instancia'!AE49=0,"-",('Órdenes según Instancia'!U49/'Órdenes según Instancia'!AE49))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232</v>
      </c>
      <c r="C50" s="31">
        <f>IF('Órdenes según Instancia'!AB50=0,"-",('Órdenes según Instancia'!C50/'Órdenes según Instancia'!AB50))</f>
        <v>0.90692640692640691</v>
      </c>
      <c r="D50" s="31">
        <f>IF('Órdenes según Instancia'!AB50=0,"-",('Órdenes según Instancia'!H50/'Órdenes según Instancia'!AB50))</f>
        <v>0</v>
      </c>
      <c r="E50" s="31">
        <f>IF('Órdenes según Instancia'!AB50=0,"-",('Órdenes según Instancia'!M50/'Órdenes según Instancia'!AB50))</f>
        <v>8.8744588744588751E-2</v>
      </c>
      <c r="F50" s="31">
        <f>IF('Órdenes según Instancia'!AB50=0,"-",('Órdenes según Instancia'!R50/'Órdenes según Instancia'!AB50))</f>
        <v>4.329004329004329E-3</v>
      </c>
      <c r="G50" s="31">
        <f>IF('Órdenes según Instancia'!AB50=0,"-",('Órdenes según Instancia'!W50/'Órdenes según Instancia'!AB50))</f>
        <v>0</v>
      </c>
      <c r="H50" s="31">
        <f>IF('Órdenes según Instancia'!AC50=0,"-",('Órdenes según Instancia'!D50/'Órdenes según Instancia'!AC50))</f>
        <v>1</v>
      </c>
      <c r="I50" s="31">
        <f>IF('Órdenes según Instancia'!AC50=0,"-",('Órdenes según Instancia'!I50/'Órdenes según Instancia'!AC50))</f>
        <v>0</v>
      </c>
      <c r="J50" s="31">
        <f>IF('Órdenes según Instancia'!AC50=0,"-",('Órdenes según Instancia'!N50/'Órdenes según Instancia'!AC50))</f>
        <v>0</v>
      </c>
      <c r="K50" s="31">
        <f>IF('Órdenes según Instancia'!AC50=0,"-",('Órdenes según Instancia'!S50/'Órdenes según Instancia'!AC50))</f>
        <v>0</v>
      </c>
      <c r="L50" s="31">
        <f>IF('Órdenes según Instancia'!AC50=0,"-",('Órdenes según Instancia'!X50/'Órdenes según Instancia'!AC50))</f>
        <v>0</v>
      </c>
      <c r="M50" s="31">
        <f>IF('Órdenes según Instancia'!AD50=0,"-",('Órdenes según Instancia'!E50/'Órdenes según Instancia'!AD50))</f>
        <v>0.89663461538461542</v>
      </c>
      <c r="N50" s="31">
        <f>IF('Órdenes según Instancia'!AD50=0,"-",('Órdenes según Instancia'!J50/'Órdenes según Instancia'!AD50))</f>
        <v>0</v>
      </c>
      <c r="O50" s="31">
        <f>IF('Órdenes según Instancia'!AD50=0,"-",('Órdenes según Instancia'!O50/'Órdenes según Instancia'!AD50))</f>
        <v>9.8557692307692304E-2</v>
      </c>
      <c r="P50" s="31">
        <f>IF('Órdenes según Instancia'!AD50=0,"-",('Órdenes según Instancia'!T50/'Órdenes según Instancia'!AD50))</f>
        <v>4.807692307692308E-3</v>
      </c>
      <c r="Q50" s="31">
        <f>IF('Órdenes según Instancia'!AD50=0,"-",('Órdenes según Instancia'!Y50/'Órdenes según Instancia'!AD50))</f>
        <v>0</v>
      </c>
      <c r="R50" s="31">
        <f>IF('Órdenes según Instancia'!AE50=0,"-",('Órdenes según Instancia'!F50/'Órdenes según Instancia'!AE50))</f>
        <v>1</v>
      </c>
      <c r="S50" s="31">
        <f>IF('Órdenes según Instancia'!AE50=0,"-",('Órdenes según Instancia'!K50/'Órdenes según Instancia'!AE50))</f>
        <v>0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Instancia'!U50/'Órdenes según Instancia'!AE50))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233</v>
      </c>
      <c r="C51" s="31">
        <f>IF('Órdenes según Instancia'!AB51=0,"-",('Órdenes según Instancia'!C51/'Órdenes según Instancia'!AB51))</f>
        <v>0.95185052102048151</v>
      </c>
      <c r="D51" s="31">
        <f>IF('Órdenes según Instancia'!AB51=0,"-",('Órdenes según Instancia'!H51/'Órdenes según Instancia'!AB51))</f>
        <v>1.0779734099892202E-3</v>
      </c>
      <c r="E51" s="31">
        <f>IF('Órdenes según Instancia'!AB51=0,"-",('Órdenes según Instancia'!M51/'Órdenes según Instancia'!AB51))</f>
        <v>2.5512037369744878E-2</v>
      </c>
      <c r="F51" s="31">
        <f>IF('Órdenes según Instancia'!AB51=0,"-",('Órdenes según Instancia'!R51/'Órdenes según Instancia'!AB51))</f>
        <v>2.1559468199784406E-2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0.93937991670522902</v>
      </c>
      <c r="N51" s="31">
        <f>IF('Órdenes según Instancia'!AD51=0,"-",('Órdenes según Instancia'!J51/'Órdenes según Instancia'!AD51))</f>
        <v>4.6274872744099955E-4</v>
      </c>
      <c r="O51" s="31">
        <f>IF('Órdenes según Instancia'!AD51=0,"-",('Órdenes según Instancia'!O51/'Órdenes según Instancia'!AD51))</f>
        <v>3.2392410920869967E-2</v>
      </c>
      <c r="P51" s="31">
        <f>IF('Órdenes según Instancia'!AD51=0,"-",('Órdenes según Instancia'!T51/'Órdenes según Instancia'!AD51))</f>
        <v>2.7764923646459973E-2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0.9948275862068966</v>
      </c>
      <c r="S51" s="31">
        <f>IF('Órdenes según Instancia'!AE51=0,"-",('Órdenes según Instancia'!K51/'Órdenes según Instancia'!AE51))</f>
        <v>3.4482758620689655E-3</v>
      </c>
      <c r="T51" s="31">
        <f>IF('Órdenes según Instancia'!AE51=0,"-",('Órdenes según Instancia'!P51/'Órdenes según Instancia'!AE51))</f>
        <v>1.7241379310344827E-3</v>
      </c>
      <c r="U51" s="31">
        <f>IF('Órdenes según Instancia'!AE51=0,"-",('Órdenes según Instancia'!U51/'Órdenes según Instancia'!AE51))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234</v>
      </c>
      <c r="C52" s="31">
        <f>IF('Órdenes según Instancia'!AB52=0,"-",('Órdenes según Instancia'!C52/'Órdenes según Instancia'!AB52))</f>
        <v>0.961335676625659</v>
      </c>
      <c r="D52" s="31">
        <f>IF('Órdenes según Instancia'!AB52=0,"-",('Órdenes según Instancia'!H52/'Órdenes según Instancia'!AB52))</f>
        <v>5.272407732864675E-3</v>
      </c>
      <c r="E52" s="31">
        <f>IF('Órdenes según Instancia'!AB52=0,"-",('Órdenes según Instancia'!M52/'Órdenes según Instancia'!AB52))</f>
        <v>1.4059753954305799E-2</v>
      </c>
      <c r="F52" s="31">
        <f>IF('Órdenes según Instancia'!AB52=0,"-",('Órdenes según Instancia'!R52/'Órdenes según Instancia'!AB52))</f>
        <v>1.4059753954305799E-2</v>
      </c>
      <c r="G52" s="31">
        <f>IF('Órdenes según Instancia'!AB52=0,"-",('Órdenes según Instancia'!W52/'Órdenes según Instancia'!AB52))</f>
        <v>5.272407732864675E-3</v>
      </c>
      <c r="H52" s="31">
        <f>IF('Órdenes según Instancia'!AC52=0,"-",('Órdenes según Instancia'!D52/'Órdenes según Instancia'!AC52))</f>
        <v>0.91666666666666663</v>
      </c>
      <c r="I52" s="31">
        <f>IF('Órdenes según Instancia'!AC52=0,"-",('Órdenes según Instancia'!I52/'Órdenes según Instancia'!AC52))</f>
        <v>0</v>
      </c>
      <c r="J52" s="31">
        <f>IF('Órdenes según Instancia'!AC52=0,"-",('Órdenes según Instancia'!N52/'Órdenes según Instancia'!AC52))</f>
        <v>0</v>
      </c>
      <c r="K52" s="31">
        <f>IF('Órdenes según Instancia'!AC52=0,"-",('Órdenes según Instancia'!S52/'Órdenes según Instancia'!AC52))</f>
        <v>0</v>
      </c>
      <c r="L52" s="31">
        <f>IF('Órdenes según Instancia'!AC52=0,"-",('Órdenes según Instancia'!X52/'Órdenes según Instancia'!AC52))</f>
        <v>8.3333333333333329E-2</v>
      </c>
      <c r="M52" s="31">
        <f>IF('Órdenes según Instancia'!AD52=0,"-",('Órdenes según Instancia'!E52/'Órdenes según Instancia'!AD52))</f>
        <v>0.96601941747572817</v>
      </c>
      <c r="N52" s="31">
        <f>IF('Órdenes según Instancia'!AD52=0,"-",('Órdenes según Instancia'!J52/'Órdenes según Instancia'!AD52))</f>
        <v>0</v>
      </c>
      <c r="O52" s="31">
        <f>IF('Órdenes según Instancia'!AD52=0,"-",('Órdenes según Instancia'!O52/'Órdenes según Instancia'!AD52))</f>
        <v>1.6990291262135922E-2</v>
      </c>
      <c r="P52" s="31">
        <f>IF('Órdenes según Instancia'!AD52=0,"-",('Órdenes según Instancia'!T52/'Órdenes según Instancia'!AD52))</f>
        <v>1.4563106796116505E-2</v>
      </c>
      <c r="Q52" s="31">
        <f>IF('Órdenes según Instancia'!AD52=0,"-",('Órdenes según Instancia'!Y52/'Órdenes según Instancia'!AD52))</f>
        <v>2.4271844660194173E-3</v>
      </c>
      <c r="R52" s="31">
        <f>IF('Órdenes según Instancia'!AE52=0,"-",('Órdenes según Instancia'!F52/'Órdenes según Instancia'!AE52))</f>
        <v>0.9517241379310345</v>
      </c>
      <c r="S52" s="31">
        <f>IF('Órdenes según Instancia'!AE52=0,"-",('Órdenes según Instancia'!K52/'Órdenes según Instancia'!AE52))</f>
        <v>2.0689655172413793E-2</v>
      </c>
      <c r="T52" s="31">
        <f>IF('Órdenes según Instancia'!AE52=0,"-",('Órdenes según Instancia'!P52/'Órdenes según Instancia'!AE52))</f>
        <v>6.8965517241379309E-3</v>
      </c>
      <c r="U52" s="31">
        <f>IF('Órdenes según Instancia'!AE52=0,"-",('Órdenes según Instancia'!U52/'Órdenes según Instancia'!AE52))</f>
        <v>1.3793103448275862E-2</v>
      </c>
      <c r="V52" s="31">
        <f>IF('Órdenes según Instancia'!AE52=0,"-",('Órdenes según Instancia'!Z52/'Órdenes según Instancia'!AE52))</f>
        <v>6.8965517241379309E-3</v>
      </c>
    </row>
    <row r="53" spans="2:22" ht="20.100000000000001" customHeight="1" thickBot="1" x14ac:dyDescent="0.25">
      <c r="B53" s="4" t="s">
        <v>235</v>
      </c>
      <c r="C53" s="31">
        <f>IF('Órdenes según Instancia'!AB53=0,"-",('Órdenes según Instancia'!C53/'Órdenes según Instancia'!AB53))</f>
        <v>0.94460641399416911</v>
      </c>
      <c r="D53" s="31">
        <f>IF('Órdenes según Instancia'!AB53=0,"-",('Órdenes según Instancia'!H53/'Órdenes según Instancia'!AB53))</f>
        <v>5.8309037900874635E-3</v>
      </c>
      <c r="E53" s="31">
        <f>IF('Órdenes según Instancia'!AB53=0,"-",('Órdenes según Instancia'!M53/'Órdenes según Instancia'!AB53))</f>
        <v>3.2069970845481049E-2</v>
      </c>
      <c r="F53" s="31">
        <f>IF('Órdenes según Instancia'!AB53=0,"-",('Órdenes según Instancia'!R53/'Órdenes según Instancia'!AB53))</f>
        <v>1.7492711370262391E-2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0.93661971830985913</v>
      </c>
      <c r="N53" s="31">
        <f>IF('Órdenes según Instancia'!AD53=0,"-",('Órdenes según Instancia'!J53/'Órdenes según Instancia'!AD53))</f>
        <v>3.5211267605633804E-3</v>
      </c>
      <c r="O53" s="31">
        <f>IF('Órdenes según Instancia'!AD53=0,"-",('Órdenes según Instancia'!O53/'Órdenes según Instancia'!AD53))</f>
        <v>3.873239436619718E-2</v>
      </c>
      <c r="P53" s="31">
        <f>IF('Órdenes según Instancia'!AD53=0,"-",('Órdenes según Instancia'!T53/'Órdenes según Instancia'!AD53))</f>
        <v>2.1126760563380281E-2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0.98305084745762716</v>
      </c>
      <c r="S53" s="31">
        <f>IF('Órdenes según Instancia'!AE53=0,"-",('Órdenes según Instancia'!K53/'Órdenes según Instancia'!AE53))</f>
        <v>1.6949152542372881E-2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Instancia'!U53/'Órdenes según Instancia'!AE53))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236</v>
      </c>
      <c r="C54" s="31">
        <f>IF('Órdenes según Instancia'!AB54=0,"-",('Órdenes según Instancia'!C54/'Órdenes según Instancia'!AB54))</f>
        <v>0.85305105853051055</v>
      </c>
      <c r="D54" s="31">
        <f>IF('Órdenes según Instancia'!AB54=0,"-",('Órdenes según Instancia'!H54/'Órdenes según Instancia'!AB54))</f>
        <v>2.4906600249066002E-3</v>
      </c>
      <c r="E54" s="31">
        <f>IF('Órdenes según Instancia'!AB54=0,"-",('Órdenes según Instancia'!M54/'Órdenes según Instancia'!AB54))</f>
        <v>0.1432129514321295</v>
      </c>
      <c r="F54" s="31">
        <f>IF('Órdenes según Instancia'!AB54=0,"-",('Órdenes según Instancia'!R54/'Órdenes según Instancia'!AB54))</f>
        <v>1.2453300124533001E-3</v>
      </c>
      <c r="G54" s="31">
        <f>IF('Órdenes según Instancia'!AB54=0,"-",('Órdenes según Instancia'!W54/'Órdenes según Instancia'!AB54))</f>
        <v>0</v>
      </c>
      <c r="H54" s="31">
        <f>IF('Órdenes según Instancia'!AC54=0,"-",('Órdenes según Instancia'!D54/'Órdenes según Instancia'!AC54))</f>
        <v>1</v>
      </c>
      <c r="I54" s="31">
        <f>IF('Órdenes según Instancia'!AC54=0,"-",('Órdenes según Instancia'!I54/'Órdenes según Instancia'!AC54))</f>
        <v>0</v>
      </c>
      <c r="J54" s="31">
        <f>IF('Órdenes según Instancia'!AC54=0,"-",('Órdenes según Instancia'!N54/'Órdenes según Instancia'!AC54))</f>
        <v>0</v>
      </c>
      <c r="K54" s="31">
        <f>IF('Órdenes según Instancia'!AC54=0,"-",('Órdenes según Instancia'!S54/'Órdenes según Instancia'!AC54))</f>
        <v>0</v>
      </c>
      <c r="L54" s="31">
        <f>IF('Órdenes según Instancia'!AC54=0,"-",('Órdenes según Instancia'!X54/'Órdenes según Instancia'!AC54))</f>
        <v>0</v>
      </c>
      <c r="M54" s="31">
        <f>IF('Órdenes según Instancia'!AD54=0,"-",('Órdenes según Instancia'!E54/'Órdenes según Instancia'!AD54))</f>
        <v>0.8178913738019169</v>
      </c>
      <c r="N54" s="31">
        <f>IF('Órdenes según Instancia'!AD54=0,"-",('Órdenes según Instancia'!J54/'Órdenes según Instancia'!AD54))</f>
        <v>3.1948881789137379E-3</v>
      </c>
      <c r="O54" s="31">
        <f>IF('Órdenes según Instancia'!AD54=0,"-",('Órdenes según Instancia'!O54/'Órdenes según Instancia'!AD54))</f>
        <v>0.17731629392971246</v>
      </c>
      <c r="P54" s="31">
        <f>IF('Órdenes según Instancia'!AD54=0,"-",('Órdenes según Instancia'!T54/'Órdenes según Instancia'!AD54))</f>
        <v>1.5974440894568689E-3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0.97701149425287359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2.2988505747126436E-2</v>
      </c>
      <c r="U54" s="31">
        <f>IF('Órdenes según Instancia'!AE54=0,"-",('Órdenes según Instancia'!U54/'Órdenes según Instancia'!AE54))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237</v>
      </c>
      <c r="C55" s="31">
        <f>IF('Órdenes según Instancia'!AB55=0,"-",('Órdenes según Instancia'!C55/'Órdenes según Instancia'!AB55))</f>
        <v>0.96226415094339623</v>
      </c>
      <c r="D55" s="31">
        <f>IF('Órdenes según Instancia'!AB55=0,"-",('Órdenes según Instancia'!H55/'Órdenes según Instancia'!AB55))</f>
        <v>0</v>
      </c>
      <c r="E55" s="31">
        <f>IF('Órdenes según Instancia'!AB55=0,"-",('Órdenes según Instancia'!M55/'Órdenes según Instancia'!AB55))</f>
        <v>3.7735849056603772E-2</v>
      </c>
      <c r="F55" s="31">
        <f>IF('Órdenes según Instancia'!AB55=0,"-",('Órdenes según Instancia'!R55/'Órdenes según Instancia'!AB55))</f>
        <v>0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0.93600000000000005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6.4000000000000001E-2</v>
      </c>
      <c r="P55" s="31">
        <f>IF('Órdenes según Instancia'!AD55=0,"-",('Órdenes según Instancia'!T55/'Órdenes según Instancia'!AD55))</f>
        <v>0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1</v>
      </c>
      <c r="S55" s="31">
        <f>IF('Órdenes según Instancia'!AE55=0,"-",('Órdenes según Instancia'!K55/'Órdenes según Instancia'!AE55))</f>
        <v>0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Instancia'!U55/'Órdenes según Instancia'!AE55))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238</v>
      </c>
      <c r="C56" s="31">
        <f>IF('Órdenes según Instancia'!AB56=0,"-",('Órdenes según Instancia'!C56/'Órdenes según Instancia'!AB56))</f>
        <v>0.92775665399239549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7.2243346007604556E-2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>
        <f>IF('Órdenes según Instancia'!AC56=0,"-",('Órdenes según Instancia'!D56/'Órdenes según Instancia'!AC56))</f>
        <v>1</v>
      </c>
      <c r="I56" s="31">
        <f>IF('Órdenes según Instancia'!AC56=0,"-",('Órdenes según Instancia'!I56/'Órdenes según Instancia'!AC56))</f>
        <v>0</v>
      </c>
      <c r="J56" s="31">
        <f>IF('Órdenes según Instancia'!AC56=0,"-",('Órdenes según Instancia'!N56/'Órdenes según Instancia'!AC56))</f>
        <v>0</v>
      </c>
      <c r="K56" s="31">
        <f>IF('Órdenes según Instancia'!AC56=0,"-",('Órdenes según Instancia'!S56/'Órdenes según Instancia'!AC56))</f>
        <v>0</v>
      </c>
      <c r="L56" s="31">
        <f>IF('Órdenes según Instancia'!AC56=0,"-",('Órdenes según Instancia'!X56/'Órdenes según Instancia'!AC56))</f>
        <v>0</v>
      </c>
      <c r="M56" s="31">
        <f>IF('Órdenes según Instancia'!AD56=0,"-",('Órdenes según Instancia'!E56/'Órdenes según Instancia'!AD56))</f>
        <v>0.90594059405940597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9.405940594059406E-2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1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0</v>
      </c>
      <c r="U56" s="31">
        <f>IF('Órdenes según Instancia'!AE56=0,"-",('Órdenes según Instancia'!U56/'Órdenes según Instancia'!AE56))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239</v>
      </c>
      <c r="C57" s="31">
        <f>IF('Órdenes según Instancia'!AB57=0,"-",('Órdenes según Instancia'!C57/'Órdenes según Instancia'!AB57))</f>
        <v>0.97678275290215588</v>
      </c>
      <c r="D57" s="31">
        <f>IF('Órdenes según Instancia'!AB57=0,"-",('Órdenes según Instancia'!H57/'Órdenes según Instancia'!AB57))</f>
        <v>3.3167495854063019E-3</v>
      </c>
      <c r="E57" s="31">
        <f>IF('Órdenes según Instancia'!AB57=0,"-",('Órdenes según Instancia'!M57/'Órdenes según Instancia'!AB57))</f>
        <v>1.9900497512437811E-2</v>
      </c>
      <c r="F57" s="31">
        <f>IF('Órdenes según Instancia'!AB57=0,"-",('Órdenes según Instancia'!R57/'Órdenes según Instancia'!AB57))</f>
        <v>0</v>
      </c>
      <c r="G57" s="31">
        <f>IF('Órdenes según Instancia'!AB57=0,"-",('Órdenes según Instancia'!W57/'Órdenes según Instancia'!AB57))</f>
        <v>0</v>
      </c>
      <c r="H57" s="31" t="str">
        <f>IF('Órdenes según Instancia'!AC57=0,"-",('Órdenes según Instancia'!D57/'Órdenes según Instancia'!AC57))</f>
        <v>-</v>
      </c>
      <c r="I57" s="31" t="str">
        <f>IF('Órdenes según Instancia'!AC57=0,"-",('Órdenes según Instancia'!I57/'Órdenes según Instancia'!AC57))</f>
        <v>-</v>
      </c>
      <c r="J57" s="31" t="str">
        <f>IF('Órdenes según Instancia'!AC57=0,"-",('Órdenes según Instancia'!N57/'Órdenes según Instancia'!AC57))</f>
        <v>-</v>
      </c>
      <c r="K57" s="31" t="str">
        <f>IF('Órdenes según Instancia'!AC57=0,"-",('Órdenes según Instancia'!S57/'Órdenes según Instancia'!AC57))</f>
        <v>-</v>
      </c>
      <c r="L57" s="31" t="str">
        <f>IF('Órdenes según Instancia'!AC57=0,"-",('Órdenes según Instancia'!X57/'Órdenes según Instancia'!AC57))</f>
        <v>-</v>
      </c>
      <c r="M57" s="31">
        <f>IF('Órdenes según Instancia'!AD57=0,"-",('Órdenes según Instancia'!E57/'Órdenes según Instancia'!AD57))</f>
        <v>0.96250000000000002</v>
      </c>
      <c r="N57" s="31">
        <f>IF('Órdenes según Instancia'!AD57=0,"-",('Órdenes según Instancia'!J57/'Órdenes según Instancia'!AD57))</f>
        <v>0</v>
      </c>
      <c r="O57" s="31">
        <f>IF('Órdenes según Instancia'!AD57=0,"-",('Órdenes según Instancia'!O57/'Órdenes según Instancia'!AD57))</f>
        <v>3.7499999999999999E-2</v>
      </c>
      <c r="P57" s="31">
        <f>IF('Órdenes según Instancia'!AD57=0,"-",('Órdenes según Instancia'!T57/'Órdenes según Instancia'!AD57))</f>
        <v>0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0.99293286219081267</v>
      </c>
      <c r="S57" s="31">
        <f>IF('Órdenes según Instancia'!AE57=0,"-",('Órdenes según Instancia'!K57/'Órdenes según Instancia'!AE57))</f>
        <v>7.0671378091872791E-3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Instancia'!U57/'Órdenes según Instancia'!AE57))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240</v>
      </c>
      <c r="C58" s="31">
        <f>IF('Órdenes según Instancia'!AB58=0,"-",('Órdenes según Instancia'!C58/'Órdenes según Instancia'!AB58))</f>
        <v>0.95255212077641982</v>
      </c>
      <c r="D58" s="31">
        <f>IF('Órdenes según Instancia'!AB58=0,"-",('Órdenes según Instancia'!H58/'Órdenes según Instancia'!AB58))</f>
        <v>6.4701653486700216E-3</v>
      </c>
      <c r="E58" s="31">
        <f>IF('Órdenes según Instancia'!AB58=0,"-",('Órdenes según Instancia'!M58/'Órdenes según Instancia'!AB58))</f>
        <v>3.3788641265276781E-2</v>
      </c>
      <c r="F58" s="31">
        <f>IF('Órdenes según Instancia'!AB58=0,"-",('Órdenes según Instancia'!R58/'Órdenes según Instancia'!AB58))</f>
        <v>5.0323508267433505E-3</v>
      </c>
      <c r="G58" s="31">
        <f>IF('Órdenes según Instancia'!AB58=0,"-",('Órdenes según Instancia'!W58/'Órdenes según Instancia'!AB58))</f>
        <v>2.1567217828900071E-3</v>
      </c>
      <c r="H58" s="31">
        <f>IF('Órdenes según Instancia'!AC58=0,"-",('Órdenes según Instancia'!D58/'Órdenes según Instancia'!AC58))</f>
        <v>1</v>
      </c>
      <c r="I58" s="31">
        <f>IF('Órdenes según Instancia'!AC58=0,"-",('Órdenes según Instancia'!I58/'Órdenes según Instancia'!AC58))</f>
        <v>0</v>
      </c>
      <c r="J58" s="31">
        <f>IF('Órdenes según Instancia'!AC58=0,"-",('Órdenes según Instancia'!N58/'Órdenes según Instancia'!AC58))</f>
        <v>0</v>
      </c>
      <c r="K58" s="31">
        <f>IF('Órdenes según Instancia'!AC58=0,"-",('Órdenes según Instancia'!S58/'Órdenes según Instancia'!AC58))</f>
        <v>0</v>
      </c>
      <c r="L58" s="31">
        <f>IF('Órdenes según Instancia'!AC58=0,"-",('Órdenes según Instancia'!X58/'Órdenes según Instancia'!AC58))</f>
        <v>0</v>
      </c>
      <c r="M58" s="31">
        <f>IF('Órdenes según Instancia'!AD58=0,"-",('Órdenes según Instancia'!E58/'Órdenes según Instancia'!AD58))</f>
        <v>0.90954773869346739</v>
      </c>
      <c r="N58" s="31">
        <f>IF('Órdenes según Instancia'!AD58=0,"-",('Órdenes según Instancia'!J58/'Órdenes según Instancia'!AD58))</f>
        <v>8.1175106300734445E-3</v>
      </c>
      <c r="O58" s="31">
        <f>IF('Órdenes según Instancia'!AD58=0,"-",('Órdenes según Instancia'!O58/'Órdenes según Instancia'!AD58))</f>
        <v>6.8032470042520291E-2</v>
      </c>
      <c r="P58" s="31">
        <f>IF('Órdenes según Instancia'!AD58=0,"-",('Órdenes según Instancia'!T58/'Órdenes según Instancia'!AD58))</f>
        <v>1.0823347506764593E-2</v>
      </c>
      <c r="Q58" s="31">
        <f>IF('Órdenes según Instancia'!AD58=0,"-",('Órdenes según Instancia'!Y58/'Órdenes según Instancia'!AD58))</f>
        <v>3.4789331271743332E-3</v>
      </c>
      <c r="R58" s="31">
        <f>IF('Órdenes según Instancia'!AE58=0,"-",('Órdenes según Instancia'!F58/'Órdenes según Instancia'!AE58))</f>
        <v>0.98991935483870963</v>
      </c>
      <c r="S58" s="31">
        <f>IF('Órdenes según Instancia'!AE58=0,"-",('Órdenes según Instancia'!K58/'Órdenes según Instancia'!AE58))</f>
        <v>5.0403225806451612E-3</v>
      </c>
      <c r="T58" s="31">
        <f>IF('Órdenes según Instancia'!AE58=0,"-",('Órdenes según Instancia'!P58/'Órdenes según Instancia'!AE58))</f>
        <v>4.0322580645161289E-3</v>
      </c>
      <c r="U58" s="31">
        <f>IF('Órdenes según Instancia'!AE58=0,"-",('Órdenes según Instancia'!U58/'Órdenes según Instancia'!AE58))</f>
        <v>0</v>
      </c>
      <c r="V58" s="31">
        <f>IF('Órdenes según Instancia'!AE58=0,"-",('Órdenes según Instancia'!Z58/'Órdenes según Instancia'!AE58))</f>
        <v>1.0080645161290322E-3</v>
      </c>
    </row>
    <row r="59" spans="2:22" ht="20.100000000000001" customHeight="1" thickBot="1" x14ac:dyDescent="0.25">
      <c r="B59" s="4" t="s">
        <v>241</v>
      </c>
      <c r="C59" s="31">
        <f>IF('Órdenes según Instancia'!AB59=0,"-",('Órdenes según Instancia'!C59/'Órdenes según Instancia'!AB59))</f>
        <v>0.90012886597938147</v>
      </c>
      <c r="D59" s="31">
        <f>IF('Órdenes según Instancia'!AB59=0,"-",('Órdenes según Instancia'!H59/'Órdenes según Instancia'!AB59))</f>
        <v>9.0206185567010301E-3</v>
      </c>
      <c r="E59" s="31">
        <f>IF('Órdenes según Instancia'!AB59=0,"-",('Órdenes según Instancia'!M59/'Órdenes según Instancia'!AB59))</f>
        <v>9.0850515463917522E-2</v>
      </c>
      <c r="F59" s="31">
        <f>IF('Órdenes según Instancia'!AB59=0,"-",('Órdenes según Instancia'!R59/'Órdenes según Instancia'!AB59))</f>
        <v>0</v>
      </c>
      <c r="G59" s="31">
        <f>IF('Órdenes según Instancia'!AB59=0,"-",('Órdenes según Instancia'!W59/'Órdenes según Instancia'!AB59))</f>
        <v>0</v>
      </c>
      <c r="H59" s="31">
        <f>IF('Órdenes según Instancia'!AC59=0,"-",('Órdenes según Instancia'!D59/'Órdenes según Instancia'!AC59))</f>
        <v>1</v>
      </c>
      <c r="I59" s="31">
        <f>IF('Órdenes según Instancia'!AC59=0,"-",('Órdenes según Instancia'!I59/'Órdenes según Instancia'!AC59))</f>
        <v>0</v>
      </c>
      <c r="J59" s="31">
        <f>IF('Órdenes según Instancia'!AC59=0,"-",('Órdenes según Instancia'!N59/'Órdenes según Instancia'!AC59))</f>
        <v>0</v>
      </c>
      <c r="K59" s="31">
        <f>IF('Órdenes según Instancia'!AC59=0,"-",('Órdenes según Instancia'!S59/'Órdenes según Instancia'!AC59))</f>
        <v>0</v>
      </c>
      <c r="L59" s="31">
        <f>IF('Órdenes según Instancia'!AC59=0,"-",('Órdenes según Instancia'!X59/'Órdenes según Instancia'!AC59))</f>
        <v>0</v>
      </c>
      <c r="M59" s="31">
        <f>IF('Órdenes según Instancia'!AD59=0,"-",('Órdenes según Instancia'!E59/'Órdenes según Instancia'!AD59))</f>
        <v>0.87459283387622155</v>
      </c>
      <c r="N59" s="31">
        <f>IF('Órdenes según Instancia'!AD59=0,"-",('Órdenes según Instancia'!J59/'Órdenes según Instancia'!AD59))</f>
        <v>1.1400651465798045E-2</v>
      </c>
      <c r="O59" s="31">
        <f>IF('Órdenes según Instancia'!AD59=0,"-",('Órdenes según Instancia'!O59/'Órdenes según Instancia'!AD59))</f>
        <v>0.11400651465798045</v>
      </c>
      <c r="P59" s="31">
        <f>IF('Órdenes según Instancia'!AD59=0,"-",('Órdenes según Instancia'!T59/'Órdenes según Instancia'!AD59))</f>
        <v>0</v>
      </c>
      <c r="Q59" s="31">
        <f>IF('Órdenes según Instancia'!AD59=0,"-",('Órdenes según Instancia'!Y59/'Órdenes según Instancia'!AD59))</f>
        <v>0</v>
      </c>
      <c r="R59" s="31">
        <f>IF('Órdenes según Instancia'!AE59=0,"-",('Órdenes según Instancia'!F59/'Órdenes según Instancia'!AE59))</f>
        <v>0.99685534591194969</v>
      </c>
      <c r="S59" s="31">
        <f>IF('Órdenes según Instancia'!AE59=0,"-",('Órdenes según Instancia'!K59/'Órdenes según Instancia'!AE59))</f>
        <v>0</v>
      </c>
      <c r="T59" s="31">
        <f>IF('Órdenes según Instancia'!AE59=0,"-",('Órdenes según Instancia'!P59/'Órdenes según Instancia'!AE59))</f>
        <v>3.1446540880503146E-3</v>
      </c>
      <c r="U59" s="31">
        <f>IF('Órdenes según Instancia'!AE59=0,"-",('Órdenes según Instancia'!U59/'Órdenes según Instancia'!AE59))</f>
        <v>0</v>
      </c>
      <c r="V59" s="31">
        <f>IF('Órdenes según Instancia'!AE59=0,"-",('Órdenes según Instancia'!Z59/'Órdenes según Instancia'!AE59))</f>
        <v>0</v>
      </c>
    </row>
    <row r="60" spans="2:22" ht="20.100000000000001" customHeight="1" thickBot="1" x14ac:dyDescent="0.25">
      <c r="B60" s="4" t="s">
        <v>242</v>
      </c>
      <c r="C60" s="31">
        <f>IF('Órdenes según Instancia'!AB60=0,"-",('Órdenes según Instancia'!C60/'Órdenes según Instancia'!AB60))</f>
        <v>0.99758454106280192</v>
      </c>
      <c r="D60" s="31">
        <f>IF('Órdenes según Instancia'!AB60=0,"-",('Órdenes según Instancia'!H60/'Órdenes según Instancia'!AB60))</f>
        <v>0</v>
      </c>
      <c r="E60" s="31">
        <f>IF('Órdenes según Instancia'!AB60=0,"-",('Órdenes según Instancia'!M60/'Órdenes según Instancia'!AB60))</f>
        <v>2.4154589371980675E-3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0.99663299663299665</v>
      </c>
      <c r="N60" s="31">
        <f>IF('Órdenes según Instancia'!AD60=0,"-",('Órdenes según Instancia'!J60/'Órdenes según Instancia'!AD60))</f>
        <v>0</v>
      </c>
      <c r="O60" s="31">
        <f>IF('Órdenes según Instancia'!AD60=0,"-",('Órdenes según Instancia'!O60/'Órdenes según Instancia'!AD60))</f>
        <v>3.3670033670033669E-3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Instancia'!U60/'Órdenes según Instancia'!AE60))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243</v>
      </c>
      <c r="C61" s="31">
        <f>IF('Órdenes según Instancia'!AB61=0,"-",('Órdenes según Instancia'!C61/'Órdenes según Instancia'!AB61))</f>
        <v>0.99186991869918695</v>
      </c>
      <c r="D61" s="31">
        <f>IF('Órdenes según Instancia'!AB61=0,"-",('Órdenes según Instancia'!H61/'Órdenes según Instancia'!AB61))</f>
        <v>0</v>
      </c>
      <c r="E61" s="31">
        <f>IF('Órdenes según Instancia'!AB61=0,"-",('Órdenes según Instancia'!M61/'Órdenes según Instancia'!AB61))</f>
        <v>8.130081300813009E-3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1</v>
      </c>
      <c r="N61" s="31">
        <f>IF('Órdenes según Instancia'!AD61=0,"-",('Órdenes según Instancia'!J61/'Órdenes según Instancia'!AD61))</f>
        <v>0</v>
      </c>
      <c r="O61" s="31">
        <f>IF('Órdenes según Instancia'!AD61=0,"-",('Órdenes según Instancia'!O61/'Órdenes según Instancia'!AD61))</f>
        <v>0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0.97872340425531912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2.1276595744680851E-2</v>
      </c>
      <c r="U61" s="31">
        <f>IF('Órdenes según Instancia'!AE61=0,"-",('Órdenes según Instancia'!U61/'Órdenes según Instancia'!AE61))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269</v>
      </c>
      <c r="C62" s="31">
        <f>IF('Órdenes según Instancia'!AB62=0,"-",('Órdenes según Instancia'!C62/'Órdenes según Instancia'!AB62))</f>
        <v>0.9388489208633094</v>
      </c>
      <c r="D62" s="31">
        <f>IF('Órdenes según Instancia'!AB62=0,"-",('Órdenes según Instancia'!H62/'Órdenes según Instancia'!AB62))</f>
        <v>3.5971223021582732E-2</v>
      </c>
      <c r="E62" s="31">
        <f>IF('Órdenes según Instancia'!AB62=0,"-",('Órdenes según Instancia'!M62/'Órdenes según Instancia'!AB62))</f>
        <v>2.1582733812949641E-2</v>
      </c>
      <c r="F62" s="31">
        <f>IF('Órdenes según Instancia'!AB62=0,"-",('Órdenes según Instancia'!R62/'Órdenes según Instancia'!AB62))</f>
        <v>3.5971223021582736E-3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0.94871794871794868</v>
      </c>
      <c r="N62" s="31">
        <f>IF('Órdenes según Instancia'!AD62=0,"-",('Órdenes según Instancia'!J62/'Órdenes según Instancia'!AD62))</f>
        <v>2.0512820512820513E-2</v>
      </c>
      <c r="O62" s="31">
        <f>IF('Órdenes según Instancia'!AD62=0,"-",('Órdenes según Instancia'!O62/'Órdenes según Instancia'!AD62))</f>
        <v>2.564102564102564E-2</v>
      </c>
      <c r="P62" s="31">
        <f>IF('Órdenes según Instancia'!AD62=0,"-",('Órdenes según Instancia'!T62/'Órdenes según Instancia'!AD62))</f>
        <v>5.1282051282051282E-3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0.91566265060240959</v>
      </c>
      <c r="S62" s="31">
        <f>IF('Órdenes según Instancia'!AE62=0,"-",('Órdenes según Instancia'!K62/'Órdenes según Instancia'!AE62))</f>
        <v>7.2289156626506021E-2</v>
      </c>
      <c r="T62" s="31">
        <f>IF('Órdenes según Instancia'!AE62=0,"-",('Órdenes según Instancia'!P62/'Órdenes según Instancia'!AE62))</f>
        <v>1.2048192771084338E-2</v>
      </c>
      <c r="U62" s="31">
        <f>IF('Órdenes según Instancia'!AE62=0,"-",('Órdenes según Instancia'!U62/'Órdenes según Instancia'!AE62))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245</v>
      </c>
      <c r="C63" s="31">
        <f>IF('Órdenes según Instancia'!AB63=0,"-",('Órdenes según Instancia'!C63/'Órdenes según Instancia'!AB63))</f>
        <v>0.97933227344992047</v>
      </c>
      <c r="D63" s="31">
        <f>IF('Órdenes según Instancia'!AB63=0,"-",('Órdenes según Instancia'!H63/'Órdenes según Instancia'!AB63))</f>
        <v>1.589825119236884E-3</v>
      </c>
      <c r="E63" s="31">
        <f>IF('Órdenes según Instancia'!AB63=0,"-",('Órdenes según Instancia'!M63/'Órdenes según Instancia'!AB63))</f>
        <v>7.9491255961844191E-3</v>
      </c>
      <c r="F63" s="31">
        <f>IF('Órdenes según Instancia'!AB63=0,"-",('Órdenes según Instancia'!R63/'Órdenes según Instancia'!AB63))</f>
        <v>9.538950715421303E-3</v>
      </c>
      <c r="G63" s="31">
        <f>IF('Órdenes según Instancia'!AB63=0,"-",('Órdenes según Instancia'!W63/'Órdenes según Instancia'!AB63))</f>
        <v>1.589825119236884E-3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0.97963800904977372</v>
      </c>
      <c r="N63" s="31">
        <f>IF('Órdenes según Instancia'!AD63=0,"-",('Órdenes según Instancia'!J63/'Órdenes según Instancia'!AD63))</f>
        <v>0</v>
      </c>
      <c r="O63" s="31">
        <f>IF('Órdenes según Instancia'!AD63=0,"-",('Órdenes según Instancia'!O63/'Órdenes según Instancia'!AD63))</f>
        <v>1.1312217194570135E-2</v>
      </c>
      <c r="P63" s="31">
        <f>IF('Órdenes según Instancia'!AD63=0,"-",('Órdenes según Instancia'!T63/'Órdenes según Instancia'!AD63))</f>
        <v>9.0497737556561094E-3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0.97860962566844922</v>
      </c>
      <c r="S63" s="31">
        <f>IF('Órdenes según Instancia'!AE63=0,"-",('Órdenes según Instancia'!K63/'Órdenes según Instancia'!AE63))</f>
        <v>5.3475935828877002E-3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Instancia'!U63/'Órdenes según Instancia'!AE63))</f>
        <v>1.06951871657754E-2</v>
      </c>
      <c r="V63" s="31">
        <f>IF('Órdenes según Instancia'!AE63=0,"-",('Órdenes según Instancia'!Z63/'Órdenes según Instancia'!AE63))</f>
        <v>5.3475935828877002E-3</v>
      </c>
    </row>
    <row r="64" spans="2:22" ht="20.100000000000001" customHeight="1" thickBot="1" x14ac:dyDescent="0.25">
      <c r="B64" s="4" t="s">
        <v>246</v>
      </c>
      <c r="C64" s="31">
        <f>IF('Órdenes según Instancia'!AB64=0,"-",('Órdenes según Instancia'!C64/'Órdenes según Instancia'!AB64))</f>
        <v>0.96989966555183948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3.0100334448160536E-2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 t="str">
        <f>IF('Órdenes según Instancia'!AC64=0,"-",('Órdenes según Instancia'!D64/'Órdenes según Instancia'!AC64))</f>
        <v>-</v>
      </c>
      <c r="I64" s="31" t="str">
        <f>IF('Órdenes según Instancia'!AC64=0,"-",('Órdenes según Instancia'!I64/'Órdenes según Instancia'!AC64))</f>
        <v>-</v>
      </c>
      <c r="J64" s="31" t="str">
        <f>IF('Órdenes según Instancia'!AC64=0,"-",('Órdenes según Instancia'!N64/'Órdenes según Instancia'!AC64))</f>
        <v>-</v>
      </c>
      <c r="K64" s="31" t="str">
        <f>IF('Órdenes según Instancia'!AC64=0,"-",('Órdenes según Instancia'!S64/'Órdenes según Instancia'!AC64))</f>
        <v>-</v>
      </c>
      <c r="L64" s="31" t="str">
        <f>IF('Órdenes según Instancia'!AC64=0,"-",('Órdenes según Instancia'!X64/'Órdenes según Instancia'!AC64))</f>
        <v>-</v>
      </c>
      <c r="M64" s="31">
        <f>IF('Órdenes según Instancia'!AD64=0,"-",('Órdenes según Instancia'!E64/'Órdenes según Instancia'!AD64))</f>
        <v>0.96812749003984067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3.1872509960159362E-2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0.97916666666666663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2.0833333333333332E-2</v>
      </c>
      <c r="U64" s="31">
        <f>IF('Órdenes según Instancia'!AE64=0,"-",('Órdenes según Instancia'!U64/'Órdenes según Instancia'!AE64))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0.93976024477102871</v>
      </c>
      <c r="D65" s="32">
        <f>IF('Órdenes según Instancia'!AB65=0,"-",('Órdenes según Instancia'!H65/'Órdenes según Instancia'!AB65))</f>
        <v>2.7837688719466319E-3</v>
      </c>
      <c r="E65" s="32">
        <f>IF('Órdenes según Instancia'!AB65=0,"-",('Órdenes según Instancia'!M65/'Órdenes según Instancia'!AB65))</f>
        <v>4.2659377037668658E-2</v>
      </c>
      <c r="F65" s="32">
        <f>IF('Órdenes según Instancia'!AB65=0,"-",('Órdenes según Instancia'!R65/'Órdenes según Instancia'!AB65))</f>
        <v>1.4395345337814114E-2</v>
      </c>
      <c r="G65" s="32">
        <f>IF('Órdenes según Instancia'!AB65=0,"-",('Órdenes según Instancia'!W65/'Órdenes según Instancia'!AB65))</f>
        <v>4.0126398154185686E-4</v>
      </c>
      <c r="H65" s="32">
        <f>IF('Órdenes según Instancia'!AC65=0,"-",('Órdenes según Instancia'!D65/'Órdenes según Instancia'!AC65))</f>
        <v>0.99425287356321834</v>
      </c>
      <c r="I65" s="32">
        <f>IF('Órdenes según Instancia'!AC65=0,"-",('Órdenes según Instancia'!I65/'Órdenes según Instancia'!AC65))</f>
        <v>0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0</v>
      </c>
      <c r="L65" s="32">
        <f>IF('Órdenes según Instancia'!AC65=0,"-",('Órdenes según Instancia'!X65/'Órdenes según Instancia'!AC65))</f>
        <v>5.7471264367816091E-3</v>
      </c>
      <c r="M65" s="32">
        <f>IF('Órdenes según Instancia'!AD65=0,"-",('Órdenes según Instancia'!E65/'Órdenes según Instancia'!AD65))</f>
        <v>0.91617955222234482</v>
      </c>
      <c r="N65" s="32">
        <f>IF('Órdenes según Instancia'!AD65=0,"-",('Órdenes según Instancia'!J65/'Órdenes según Instancia'!AD65))</f>
        <v>2.499908091614279E-3</v>
      </c>
      <c r="O65" s="32">
        <f>IF('Órdenes según Instancia'!AD65=0,"-",('Órdenes según Instancia'!O65/'Órdenes según Instancia'!AD65))</f>
        <v>6.0181610970184922E-2</v>
      </c>
      <c r="P65" s="32">
        <f>IF('Órdenes según Instancia'!AD65=0,"-",('Órdenes según Instancia'!T65/'Órdenes según Instancia'!AD65))</f>
        <v>2.0771295172971584E-2</v>
      </c>
      <c r="Q65" s="32">
        <f>IF('Órdenes según Instancia'!AD65=0,"-",('Órdenes según Instancia'!Y65/'Órdenes según Instancia'!AD65))</f>
        <v>3.676335428844528E-4</v>
      </c>
      <c r="R65" s="32">
        <f>IF('Órdenes según Instancia'!AE65=0,"-",('Órdenes según Instancia'!F65/'Órdenes según Instancia'!AE65))</f>
        <v>0.99031922553804308</v>
      </c>
      <c r="S65" s="32">
        <f>IF('Órdenes según Instancia'!AE65=0,"-",('Órdenes según Instancia'!K65/'Órdenes según Instancia'!AE65))</f>
        <v>3.4402752220177614E-3</v>
      </c>
      <c r="T65" s="32">
        <f>IF('Órdenes según Instancia'!AE65=0,"-",('Órdenes según Instancia'!P65/'Órdenes según Instancia'!AE65))</f>
        <v>5.1204096327706217E-3</v>
      </c>
      <c r="U65" s="32">
        <f>IF('Órdenes según Instancia'!AE65=0,"-",('Órdenes según Instancia'!U65/'Órdenes según Instancia'!AE65))</f>
        <v>7.2005760460836865E-4</v>
      </c>
      <c r="V65" s="32">
        <f>IF('Órdenes según Instancia'!AE65=0,"-",('Órdenes según Instancia'!Z65/'Órdenes según Instancia'!AE65))</f>
        <v>4.000320025602048E-4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9" t="s">
        <v>247</v>
      </c>
      <c r="D12" s="89"/>
      <c r="E12" s="89" t="s">
        <v>183</v>
      </c>
      <c r="F12" s="89"/>
      <c r="G12" s="89" t="s">
        <v>184</v>
      </c>
      <c r="H12" s="89"/>
      <c r="I12" s="89" t="s">
        <v>248</v>
      </c>
      <c r="J12" s="89"/>
      <c r="K12" s="89" t="s">
        <v>249</v>
      </c>
      <c r="L12" s="89"/>
      <c r="M12" s="89" t="s">
        <v>185</v>
      </c>
      <c r="N12" s="89"/>
      <c r="O12" s="89" t="s">
        <v>186</v>
      </c>
      <c r="P12" s="89"/>
      <c r="Q12" s="89" t="s">
        <v>187</v>
      </c>
      <c r="R12" s="89"/>
      <c r="S12" s="89" t="s">
        <v>250</v>
      </c>
      <c r="T12" s="89"/>
      <c r="U12" s="89" t="s">
        <v>188</v>
      </c>
      <c r="V12" s="89"/>
      <c r="W12" s="89" t="s">
        <v>251</v>
      </c>
      <c r="X12" s="89"/>
      <c r="Y12" s="89" t="s">
        <v>252</v>
      </c>
      <c r="Z12" s="89"/>
      <c r="AA12" s="89" t="s">
        <v>253</v>
      </c>
      <c r="AB12" s="89"/>
      <c r="AC12" s="89" t="s">
        <v>254</v>
      </c>
      <c r="AD12" s="89"/>
      <c r="AE12" s="89" t="s">
        <v>255</v>
      </c>
      <c r="AF12" s="89"/>
      <c r="AG12" s="89" t="s">
        <v>189</v>
      </c>
      <c r="AH12" s="89"/>
      <c r="AI12" s="89" t="s">
        <v>190</v>
      </c>
      <c r="AJ12" s="89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197</v>
      </c>
      <c r="C14" s="18">
        <v>6</v>
      </c>
      <c r="D14" s="18">
        <v>0</v>
      </c>
      <c r="E14" s="18">
        <v>2</v>
      </c>
      <c r="F14" s="18">
        <v>3</v>
      </c>
      <c r="G14" s="18">
        <v>349</v>
      </c>
      <c r="H14" s="18">
        <v>423</v>
      </c>
      <c r="I14" s="18">
        <v>368</v>
      </c>
      <c r="J14" s="18">
        <v>388</v>
      </c>
      <c r="K14" s="18">
        <v>10</v>
      </c>
      <c r="L14" s="18">
        <v>2</v>
      </c>
      <c r="M14" s="18">
        <v>55</v>
      </c>
      <c r="N14" s="18">
        <v>90</v>
      </c>
      <c r="O14" s="18">
        <v>14</v>
      </c>
      <c r="P14" s="18">
        <v>51</v>
      </c>
      <c r="Q14" s="18">
        <v>804</v>
      </c>
      <c r="R14" s="18">
        <v>957</v>
      </c>
      <c r="S14" s="18">
        <v>190</v>
      </c>
      <c r="T14" s="18">
        <v>19</v>
      </c>
      <c r="U14" s="18">
        <v>1</v>
      </c>
      <c r="V14" s="18">
        <v>0</v>
      </c>
      <c r="W14" s="18">
        <v>97</v>
      </c>
      <c r="X14" s="18">
        <v>8</v>
      </c>
      <c r="Y14" s="18">
        <v>2</v>
      </c>
      <c r="Z14" s="18">
        <v>0</v>
      </c>
      <c r="AA14" s="18">
        <v>13</v>
      </c>
      <c r="AB14" s="18">
        <v>15</v>
      </c>
      <c r="AC14" s="18">
        <v>230</v>
      </c>
      <c r="AD14" s="18">
        <v>20</v>
      </c>
      <c r="AE14" s="18">
        <v>0</v>
      </c>
      <c r="AF14" s="18">
        <v>0</v>
      </c>
      <c r="AG14" s="18">
        <v>40</v>
      </c>
      <c r="AH14" s="18">
        <v>0</v>
      </c>
      <c r="AI14" s="18">
        <v>573</v>
      </c>
      <c r="AJ14" s="18">
        <v>62</v>
      </c>
    </row>
    <row r="15" spans="2:36" ht="20.100000000000001" customHeight="1" thickBot="1" x14ac:dyDescent="0.25">
      <c r="B15" s="4" t="s">
        <v>198</v>
      </c>
      <c r="C15" s="19">
        <v>57</v>
      </c>
      <c r="D15" s="19">
        <v>18</v>
      </c>
      <c r="E15" s="19">
        <v>30</v>
      </c>
      <c r="F15" s="19">
        <v>24</v>
      </c>
      <c r="G15" s="19">
        <v>702</v>
      </c>
      <c r="H15" s="19">
        <v>300</v>
      </c>
      <c r="I15" s="19">
        <v>715</v>
      </c>
      <c r="J15" s="19">
        <v>279</v>
      </c>
      <c r="K15" s="19">
        <v>236</v>
      </c>
      <c r="L15" s="19">
        <v>18</v>
      </c>
      <c r="M15" s="19">
        <v>233</v>
      </c>
      <c r="N15" s="19">
        <v>12</v>
      </c>
      <c r="O15" s="19">
        <v>135</v>
      </c>
      <c r="P15" s="19">
        <v>40</v>
      </c>
      <c r="Q15" s="19">
        <v>2108</v>
      </c>
      <c r="R15" s="19">
        <v>691</v>
      </c>
      <c r="S15" s="19">
        <v>132</v>
      </c>
      <c r="T15" s="19">
        <v>3</v>
      </c>
      <c r="U15" s="19">
        <v>1</v>
      </c>
      <c r="V15" s="19">
        <v>0</v>
      </c>
      <c r="W15" s="19">
        <v>212</v>
      </c>
      <c r="X15" s="19">
        <v>8</v>
      </c>
      <c r="Y15" s="19">
        <v>21</v>
      </c>
      <c r="Z15" s="19">
        <v>2</v>
      </c>
      <c r="AA15" s="19">
        <v>122</v>
      </c>
      <c r="AB15" s="19">
        <v>4</v>
      </c>
      <c r="AC15" s="19">
        <v>272</v>
      </c>
      <c r="AD15" s="19">
        <v>8</v>
      </c>
      <c r="AE15" s="19">
        <v>3</v>
      </c>
      <c r="AF15" s="19">
        <v>0</v>
      </c>
      <c r="AG15" s="19">
        <v>96</v>
      </c>
      <c r="AH15" s="19">
        <v>1</v>
      </c>
      <c r="AI15" s="19">
        <v>859</v>
      </c>
      <c r="AJ15" s="19">
        <v>26</v>
      </c>
    </row>
    <row r="16" spans="2:36" ht="20.100000000000001" customHeight="1" thickBot="1" x14ac:dyDescent="0.25">
      <c r="B16" s="4" t="s">
        <v>199</v>
      </c>
      <c r="C16" s="19">
        <v>13</v>
      </c>
      <c r="D16" s="19">
        <v>0</v>
      </c>
      <c r="E16" s="19">
        <v>47</v>
      </c>
      <c r="F16" s="19">
        <v>3</v>
      </c>
      <c r="G16" s="19">
        <v>265</v>
      </c>
      <c r="H16" s="19">
        <v>32</v>
      </c>
      <c r="I16" s="19">
        <v>250</v>
      </c>
      <c r="J16" s="19">
        <v>33</v>
      </c>
      <c r="K16" s="19">
        <v>88</v>
      </c>
      <c r="L16" s="19">
        <v>9</v>
      </c>
      <c r="M16" s="19">
        <v>29</v>
      </c>
      <c r="N16" s="19">
        <v>0</v>
      </c>
      <c r="O16" s="19">
        <v>35</v>
      </c>
      <c r="P16" s="19">
        <v>0</v>
      </c>
      <c r="Q16" s="19">
        <v>727</v>
      </c>
      <c r="R16" s="19">
        <v>77</v>
      </c>
      <c r="S16" s="19">
        <v>62</v>
      </c>
      <c r="T16" s="19">
        <v>0</v>
      </c>
      <c r="U16" s="19">
        <v>2</v>
      </c>
      <c r="V16" s="19">
        <v>0</v>
      </c>
      <c r="W16" s="19">
        <v>30</v>
      </c>
      <c r="X16" s="19">
        <v>0</v>
      </c>
      <c r="Y16" s="19">
        <v>0</v>
      </c>
      <c r="Z16" s="19">
        <v>0</v>
      </c>
      <c r="AA16" s="19">
        <v>9</v>
      </c>
      <c r="AB16" s="19">
        <v>0</v>
      </c>
      <c r="AC16" s="19">
        <v>70</v>
      </c>
      <c r="AD16" s="19">
        <v>0</v>
      </c>
      <c r="AE16" s="19">
        <v>0</v>
      </c>
      <c r="AF16" s="19">
        <v>0</v>
      </c>
      <c r="AG16" s="19">
        <v>35</v>
      </c>
      <c r="AH16" s="19">
        <v>0</v>
      </c>
      <c r="AI16" s="19">
        <v>208</v>
      </c>
      <c r="AJ16" s="19">
        <v>0</v>
      </c>
    </row>
    <row r="17" spans="2:36" ht="20.100000000000001" customHeight="1" thickBot="1" x14ac:dyDescent="0.25">
      <c r="B17" s="4" t="s">
        <v>200</v>
      </c>
      <c r="C17" s="19">
        <v>68</v>
      </c>
      <c r="D17" s="19">
        <v>128</v>
      </c>
      <c r="E17" s="19">
        <v>153</v>
      </c>
      <c r="F17" s="19">
        <v>178</v>
      </c>
      <c r="G17" s="19">
        <v>410</v>
      </c>
      <c r="H17" s="19">
        <v>514</v>
      </c>
      <c r="I17" s="19">
        <v>407</v>
      </c>
      <c r="J17" s="19">
        <v>511</v>
      </c>
      <c r="K17" s="19">
        <v>28</v>
      </c>
      <c r="L17" s="19">
        <v>103</v>
      </c>
      <c r="M17" s="19">
        <v>62</v>
      </c>
      <c r="N17" s="19">
        <v>106</v>
      </c>
      <c r="O17" s="19">
        <v>54</v>
      </c>
      <c r="P17" s="19">
        <v>210</v>
      </c>
      <c r="Q17" s="19">
        <v>1182</v>
      </c>
      <c r="R17" s="19">
        <v>1750</v>
      </c>
      <c r="S17" s="19">
        <v>163</v>
      </c>
      <c r="T17" s="19">
        <v>29</v>
      </c>
      <c r="U17" s="19">
        <v>5</v>
      </c>
      <c r="V17" s="19">
        <v>0</v>
      </c>
      <c r="W17" s="19">
        <v>99</v>
      </c>
      <c r="X17" s="19">
        <v>0</v>
      </c>
      <c r="Y17" s="19">
        <v>4</v>
      </c>
      <c r="Z17" s="19">
        <v>0</v>
      </c>
      <c r="AA17" s="19">
        <v>32</v>
      </c>
      <c r="AB17" s="19">
        <v>0</v>
      </c>
      <c r="AC17" s="19">
        <v>213</v>
      </c>
      <c r="AD17" s="19">
        <v>22</v>
      </c>
      <c r="AE17" s="19">
        <v>3</v>
      </c>
      <c r="AF17" s="19">
        <v>0</v>
      </c>
      <c r="AG17" s="19">
        <v>114</v>
      </c>
      <c r="AH17" s="19">
        <v>4</v>
      </c>
      <c r="AI17" s="19">
        <v>633</v>
      </c>
      <c r="AJ17" s="19">
        <v>55</v>
      </c>
    </row>
    <row r="18" spans="2:36" ht="20.100000000000001" customHeight="1" thickBot="1" x14ac:dyDescent="0.25">
      <c r="B18" s="4" t="s">
        <v>201</v>
      </c>
      <c r="C18" s="19">
        <v>15</v>
      </c>
      <c r="D18" s="19">
        <v>6</v>
      </c>
      <c r="E18" s="19">
        <v>1</v>
      </c>
      <c r="F18" s="19">
        <v>0</v>
      </c>
      <c r="G18" s="19">
        <v>328</v>
      </c>
      <c r="H18" s="19">
        <v>9</v>
      </c>
      <c r="I18" s="19">
        <v>370</v>
      </c>
      <c r="J18" s="19">
        <v>9</v>
      </c>
      <c r="K18" s="19">
        <v>6</v>
      </c>
      <c r="L18" s="19">
        <v>0</v>
      </c>
      <c r="M18" s="19">
        <v>155</v>
      </c>
      <c r="N18" s="19">
        <v>6</v>
      </c>
      <c r="O18" s="19">
        <v>0</v>
      </c>
      <c r="P18" s="19">
        <v>0</v>
      </c>
      <c r="Q18" s="19">
        <v>875</v>
      </c>
      <c r="R18" s="19">
        <v>30</v>
      </c>
      <c r="S18" s="19">
        <v>25</v>
      </c>
      <c r="T18" s="19">
        <v>2</v>
      </c>
      <c r="U18" s="19">
        <v>0</v>
      </c>
      <c r="V18" s="19">
        <v>0</v>
      </c>
      <c r="W18" s="19">
        <v>27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44</v>
      </c>
      <c r="AD18" s="19">
        <v>3</v>
      </c>
      <c r="AE18" s="19">
        <v>0</v>
      </c>
      <c r="AF18" s="19">
        <v>0</v>
      </c>
      <c r="AG18" s="19">
        <v>7</v>
      </c>
      <c r="AH18" s="19">
        <v>0</v>
      </c>
      <c r="AI18" s="19">
        <v>103</v>
      </c>
      <c r="AJ18" s="19">
        <v>5</v>
      </c>
    </row>
    <row r="19" spans="2:36" ht="20.100000000000001" customHeight="1" thickBot="1" x14ac:dyDescent="0.25">
      <c r="B19" s="4" t="s">
        <v>202</v>
      </c>
      <c r="C19" s="19">
        <v>15</v>
      </c>
      <c r="D19" s="19">
        <v>5</v>
      </c>
      <c r="E19" s="19">
        <v>35</v>
      </c>
      <c r="F19" s="19">
        <v>9</v>
      </c>
      <c r="G19" s="19">
        <v>253</v>
      </c>
      <c r="H19" s="19">
        <v>122</v>
      </c>
      <c r="I19" s="19">
        <v>253</v>
      </c>
      <c r="J19" s="19">
        <v>122</v>
      </c>
      <c r="K19" s="19">
        <v>33</v>
      </c>
      <c r="L19" s="19">
        <v>2</v>
      </c>
      <c r="M19" s="19">
        <v>122</v>
      </c>
      <c r="N19" s="19">
        <v>53</v>
      </c>
      <c r="O19" s="19">
        <v>25</v>
      </c>
      <c r="P19" s="19">
        <v>19</v>
      </c>
      <c r="Q19" s="19">
        <v>736</v>
      </c>
      <c r="R19" s="19">
        <v>332</v>
      </c>
      <c r="S19" s="19">
        <v>78</v>
      </c>
      <c r="T19" s="19">
        <v>18</v>
      </c>
      <c r="U19" s="19">
        <v>9</v>
      </c>
      <c r="V19" s="19">
        <v>0</v>
      </c>
      <c r="W19" s="19">
        <v>80</v>
      </c>
      <c r="X19" s="19">
        <v>7</v>
      </c>
      <c r="Y19" s="19">
        <v>11</v>
      </c>
      <c r="Z19" s="19">
        <v>0</v>
      </c>
      <c r="AA19" s="19">
        <v>44</v>
      </c>
      <c r="AB19" s="19">
        <v>5</v>
      </c>
      <c r="AC19" s="19">
        <v>116</v>
      </c>
      <c r="AD19" s="19">
        <v>28</v>
      </c>
      <c r="AE19" s="19">
        <v>0</v>
      </c>
      <c r="AF19" s="19">
        <v>0</v>
      </c>
      <c r="AG19" s="19">
        <v>37</v>
      </c>
      <c r="AH19" s="19">
        <v>0</v>
      </c>
      <c r="AI19" s="19">
        <v>375</v>
      </c>
      <c r="AJ19" s="19">
        <v>58</v>
      </c>
    </row>
    <row r="20" spans="2:36" ht="20.100000000000001" customHeight="1" thickBot="1" x14ac:dyDescent="0.25">
      <c r="B20" s="4" t="s">
        <v>203</v>
      </c>
      <c r="C20" s="19">
        <v>10</v>
      </c>
      <c r="D20" s="19">
        <v>18</v>
      </c>
      <c r="E20" s="19">
        <v>72</v>
      </c>
      <c r="F20" s="19">
        <v>6</v>
      </c>
      <c r="G20" s="19">
        <v>442</v>
      </c>
      <c r="H20" s="19">
        <v>514</v>
      </c>
      <c r="I20" s="19">
        <v>465</v>
      </c>
      <c r="J20" s="19">
        <v>473</v>
      </c>
      <c r="K20" s="19">
        <v>56</v>
      </c>
      <c r="L20" s="19">
        <v>2</v>
      </c>
      <c r="M20" s="19">
        <v>78</v>
      </c>
      <c r="N20" s="19">
        <v>51</v>
      </c>
      <c r="O20" s="19">
        <v>24</v>
      </c>
      <c r="P20" s="19">
        <v>17</v>
      </c>
      <c r="Q20" s="19">
        <v>1147</v>
      </c>
      <c r="R20" s="19">
        <v>1081</v>
      </c>
      <c r="S20" s="19">
        <v>176</v>
      </c>
      <c r="T20" s="19">
        <v>35</v>
      </c>
      <c r="U20" s="19">
        <v>39</v>
      </c>
      <c r="V20" s="19">
        <v>5</v>
      </c>
      <c r="W20" s="19">
        <v>123</v>
      </c>
      <c r="X20" s="19">
        <v>29</v>
      </c>
      <c r="Y20" s="19">
        <v>24</v>
      </c>
      <c r="Z20" s="19">
        <v>13</v>
      </c>
      <c r="AA20" s="19">
        <v>56</v>
      </c>
      <c r="AB20" s="19">
        <v>18</v>
      </c>
      <c r="AC20" s="19">
        <v>199</v>
      </c>
      <c r="AD20" s="19">
        <v>41</v>
      </c>
      <c r="AE20" s="19">
        <v>16</v>
      </c>
      <c r="AF20" s="19">
        <v>12</v>
      </c>
      <c r="AG20" s="19">
        <v>41</v>
      </c>
      <c r="AH20" s="19">
        <v>4</v>
      </c>
      <c r="AI20" s="19">
        <v>674</v>
      </c>
      <c r="AJ20" s="19">
        <v>157</v>
      </c>
    </row>
    <row r="21" spans="2:36" ht="20.100000000000001" customHeight="1" thickBot="1" x14ac:dyDescent="0.25">
      <c r="B21" s="4" t="s">
        <v>204</v>
      </c>
      <c r="C21" s="19">
        <v>21</v>
      </c>
      <c r="D21" s="19">
        <v>17</v>
      </c>
      <c r="E21" s="19">
        <v>32</v>
      </c>
      <c r="F21" s="19">
        <v>12</v>
      </c>
      <c r="G21" s="19">
        <v>408</v>
      </c>
      <c r="H21" s="19">
        <v>364</v>
      </c>
      <c r="I21" s="19">
        <v>404</v>
      </c>
      <c r="J21" s="19">
        <v>354</v>
      </c>
      <c r="K21" s="19">
        <v>42</v>
      </c>
      <c r="L21" s="19">
        <v>24</v>
      </c>
      <c r="M21" s="19">
        <v>65</v>
      </c>
      <c r="N21" s="19">
        <v>32</v>
      </c>
      <c r="O21" s="19">
        <v>14</v>
      </c>
      <c r="P21" s="19">
        <v>13</v>
      </c>
      <c r="Q21" s="19">
        <v>986</v>
      </c>
      <c r="R21" s="19">
        <v>816</v>
      </c>
      <c r="S21" s="19">
        <v>76</v>
      </c>
      <c r="T21" s="19">
        <v>4</v>
      </c>
      <c r="U21" s="19">
        <v>11</v>
      </c>
      <c r="V21" s="19">
        <v>0</v>
      </c>
      <c r="W21" s="19">
        <v>89</v>
      </c>
      <c r="X21" s="19">
        <v>2</v>
      </c>
      <c r="Y21" s="19">
        <v>21</v>
      </c>
      <c r="Z21" s="19">
        <v>1</v>
      </c>
      <c r="AA21" s="19">
        <v>33</v>
      </c>
      <c r="AB21" s="19">
        <v>0</v>
      </c>
      <c r="AC21" s="19">
        <v>135</v>
      </c>
      <c r="AD21" s="19">
        <v>9</v>
      </c>
      <c r="AE21" s="19">
        <v>8</v>
      </c>
      <c r="AF21" s="19">
        <v>0</v>
      </c>
      <c r="AG21" s="19">
        <v>27</v>
      </c>
      <c r="AH21" s="19">
        <v>5</v>
      </c>
      <c r="AI21" s="19">
        <v>400</v>
      </c>
      <c r="AJ21" s="19">
        <v>21</v>
      </c>
    </row>
    <row r="22" spans="2:36" ht="20.100000000000001" customHeight="1" thickBot="1" x14ac:dyDescent="0.25">
      <c r="B22" s="4" t="s">
        <v>205</v>
      </c>
      <c r="C22" s="19">
        <v>5</v>
      </c>
      <c r="D22" s="19">
        <v>0</v>
      </c>
      <c r="E22" s="19">
        <v>12</v>
      </c>
      <c r="F22" s="19">
        <v>1</v>
      </c>
      <c r="G22" s="19">
        <v>115</v>
      </c>
      <c r="H22" s="19">
        <v>39</v>
      </c>
      <c r="I22" s="19">
        <v>115</v>
      </c>
      <c r="J22" s="19">
        <v>39</v>
      </c>
      <c r="K22" s="19">
        <v>0</v>
      </c>
      <c r="L22" s="19">
        <v>0</v>
      </c>
      <c r="M22" s="19">
        <v>16</v>
      </c>
      <c r="N22" s="19">
        <v>16</v>
      </c>
      <c r="O22" s="19">
        <v>0</v>
      </c>
      <c r="P22" s="19">
        <v>6</v>
      </c>
      <c r="Q22" s="19">
        <v>263</v>
      </c>
      <c r="R22" s="19">
        <v>101</v>
      </c>
      <c r="S22" s="19">
        <v>15</v>
      </c>
      <c r="T22" s="19">
        <v>0</v>
      </c>
      <c r="U22" s="19">
        <v>0</v>
      </c>
      <c r="V22" s="19">
        <v>0</v>
      </c>
      <c r="W22" s="19">
        <v>20</v>
      </c>
      <c r="X22" s="19">
        <v>2</v>
      </c>
      <c r="Y22" s="19">
        <v>0</v>
      </c>
      <c r="Z22" s="19">
        <v>0</v>
      </c>
      <c r="AA22" s="19">
        <v>22</v>
      </c>
      <c r="AB22" s="19">
        <v>1</v>
      </c>
      <c r="AC22" s="19">
        <v>29</v>
      </c>
      <c r="AD22" s="19">
        <v>3</v>
      </c>
      <c r="AE22" s="19">
        <v>0</v>
      </c>
      <c r="AF22" s="19">
        <v>0</v>
      </c>
      <c r="AG22" s="19">
        <v>6</v>
      </c>
      <c r="AH22" s="19">
        <v>2</v>
      </c>
      <c r="AI22" s="19">
        <v>92</v>
      </c>
      <c r="AJ22" s="19">
        <v>8</v>
      </c>
    </row>
    <row r="23" spans="2:36" ht="20.100000000000001" customHeight="1" thickBot="1" x14ac:dyDescent="0.25">
      <c r="B23" s="4" t="s">
        <v>206</v>
      </c>
      <c r="C23" s="19">
        <v>1</v>
      </c>
      <c r="D23" s="19">
        <v>3</v>
      </c>
      <c r="E23" s="19">
        <v>5</v>
      </c>
      <c r="F23" s="19">
        <v>0</v>
      </c>
      <c r="G23" s="19">
        <v>38</v>
      </c>
      <c r="H23" s="19">
        <v>18</v>
      </c>
      <c r="I23" s="19">
        <v>29</v>
      </c>
      <c r="J23" s="19">
        <v>18</v>
      </c>
      <c r="K23" s="19">
        <v>3</v>
      </c>
      <c r="L23" s="19">
        <v>0</v>
      </c>
      <c r="M23" s="19">
        <v>1</v>
      </c>
      <c r="N23" s="19">
        <v>5</v>
      </c>
      <c r="O23" s="19">
        <v>0</v>
      </c>
      <c r="P23" s="19">
        <v>0</v>
      </c>
      <c r="Q23" s="19">
        <v>77</v>
      </c>
      <c r="R23" s="19">
        <v>44</v>
      </c>
      <c r="S23" s="19">
        <v>8</v>
      </c>
      <c r="T23" s="19">
        <v>1</v>
      </c>
      <c r="U23" s="19">
        <v>0</v>
      </c>
      <c r="V23" s="19">
        <v>0</v>
      </c>
      <c r="W23" s="19">
        <v>2</v>
      </c>
      <c r="X23" s="19">
        <v>0</v>
      </c>
      <c r="Y23" s="19">
        <v>0</v>
      </c>
      <c r="Z23" s="19">
        <v>0</v>
      </c>
      <c r="AA23" s="19">
        <v>3</v>
      </c>
      <c r="AB23" s="19">
        <v>0</v>
      </c>
      <c r="AC23" s="19">
        <v>4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17</v>
      </c>
      <c r="AJ23" s="19">
        <v>1</v>
      </c>
    </row>
    <row r="24" spans="2:36" ht="20.100000000000001" customHeight="1" thickBot="1" x14ac:dyDescent="0.25">
      <c r="B24" s="4" t="s">
        <v>207</v>
      </c>
      <c r="C24" s="19">
        <v>15</v>
      </c>
      <c r="D24" s="19">
        <v>5</v>
      </c>
      <c r="E24" s="19">
        <v>28</v>
      </c>
      <c r="F24" s="19">
        <v>0</v>
      </c>
      <c r="G24" s="19">
        <v>369</v>
      </c>
      <c r="H24" s="19">
        <v>157</v>
      </c>
      <c r="I24" s="19">
        <v>381</v>
      </c>
      <c r="J24" s="19">
        <v>156</v>
      </c>
      <c r="K24" s="19">
        <v>0</v>
      </c>
      <c r="L24" s="19">
        <v>1</v>
      </c>
      <c r="M24" s="19">
        <v>1</v>
      </c>
      <c r="N24" s="19">
        <v>1</v>
      </c>
      <c r="O24" s="19">
        <v>7</v>
      </c>
      <c r="P24" s="19">
        <v>27</v>
      </c>
      <c r="Q24" s="19">
        <v>801</v>
      </c>
      <c r="R24" s="19">
        <v>347</v>
      </c>
      <c r="S24" s="19">
        <v>101</v>
      </c>
      <c r="T24" s="19">
        <v>11</v>
      </c>
      <c r="U24" s="19">
        <v>0</v>
      </c>
      <c r="V24" s="19">
        <v>0</v>
      </c>
      <c r="W24" s="19">
        <v>85</v>
      </c>
      <c r="X24" s="19">
        <v>4</v>
      </c>
      <c r="Y24" s="19">
        <v>3</v>
      </c>
      <c r="Z24" s="19">
        <v>0</v>
      </c>
      <c r="AA24" s="19">
        <v>74</v>
      </c>
      <c r="AB24" s="19">
        <v>7</v>
      </c>
      <c r="AC24" s="19">
        <v>134</v>
      </c>
      <c r="AD24" s="19">
        <v>10</v>
      </c>
      <c r="AE24" s="19">
        <v>6</v>
      </c>
      <c r="AF24" s="19">
        <v>1</v>
      </c>
      <c r="AG24" s="19">
        <v>73</v>
      </c>
      <c r="AH24" s="19">
        <v>14</v>
      </c>
      <c r="AI24" s="19">
        <v>476</v>
      </c>
      <c r="AJ24" s="19">
        <v>47</v>
      </c>
    </row>
    <row r="25" spans="2:36" ht="20.100000000000001" customHeight="1" thickBot="1" x14ac:dyDescent="0.25">
      <c r="B25" s="4" t="s">
        <v>208</v>
      </c>
      <c r="C25" s="19">
        <v>14</v>
      </c>
      <c r="D25" s="19">
        <v>18</v>
      </c>
      <c r="E25" s="19">
        <v>28</v>
      </c>
      <c r="F25" s="19">
        <v>0</v>
      </c>
      <c r="G25" s="19">
        <v>520</v>
      </c>
      <c r="H25" s="19">
        <v>109</v>
      </c>
      <c r="I25" s="19">
        <v>525</v>
      </c>
      <c r="J25" s="19">
        <v>107</v>
      </c>
      <c r="K25" s="19">
        <v>6</v>
      </c>
      <c r="L25" s="19">
        <v>4</v>
      </c>
      <c r="M25" s="19">
        <v>28</v>
      </c>
      <c r="N25" s="19">
        <v>75</v>
      </c>
      <c r="O25" s="19">
        <v>56</v>
      </c>
      <c r="P25" s="19">
        <v>6</v>
      </c>
      <c r="Q25" s="19">
        <v>1177</v>
      </c>
      <c r="R25" s="19">
        <v>319</v>
      </c>
      <c r="S25" s="19">
        <v>87</v>
      </c>
      <c r="T25" s="19">
        <v>2</v>
      </c>
      <c r="U25" s="19">
        <v>0</v>
      </c>
      <c r="V25" s="19">
        <v>1</v>
      </c>
      <c r="W25" s="19">
        <v>139</v>
      </c>
      <c r="X25" s="19">
        <v>2</v>
      </c>
      <c r="Y25" s="19">
        <v>12</v>
      </c>
      <c r="Z25" s="19">
        <v>1</v>
      </c>
      <c r="AA25" s="19">
        <v>39</v>
      </c>
      <c r="AB25" s="19">
        <v>1</v>
      </c>
      <c r="AC25" s="19">
        <v>146</v>
      </c>
      <c r="AD25" s="19">
        <v>2</v>
      </c>
      <c r="AE25" s="19">
        <v>0</v>
      </c>
      <c r="AF25" s="19">
        <v>0</v>
      </c>
      <c r="AG25" s="19">
        <v>45</v>
      </c>
      <c r="AH25" s="19">
        <v>1</v>
      </c>
      <c r="AI25" s="19">
        <v>468</v>
      </c>
      <c r="AJ25" s="19">
        <v>10</v>
      </c>
    </row>
    <row r="26" spans="2:36" ht="20.100000000000001" customHeight="1" thickBot="1" x14ac:dyDescent="0.25">
      <c r="B26" s="4" t="s">
        <v>209</v>
      </c>
      <c r="C26" s="19">
        <v>10</v>
      </c>
      <c r="D26" s="19">
        <v>61</v>
      </c>
      <c r="E26" s="19">
        <v>12</v>
      </c>
      <c r="F26" s="19">
        <v>1</v>
      </c>
      <c r="G26" s="19">
        <v>464</v>
      </c>
      <c r="H26" s="19">
        <v>332</v>
      </c>
      <c r="I26" s="19">
        <v>644</v>
      </c>
      <c r="J26" s="19">
        <v>324</v>
      </c>
      <c r="K26" s="19">
        <v>174</v>
      </c>
      <c r="L26" s="19">
        <v>8</v>
      </c>
      <c r="M26" s="19">
        <v>43</v>
      </c>
      <c r="N26" s="19">
        <v>222</v>
      </c>
      <c r="O26" s="19">
        <v>19</v>
      </c>
      <c r="P26" s="19">
        <v>163</v>
      </c>
      <c r="Q26" s="19">
        <v>1366</v>
      </c>
      <c r="R26" s="19">
        <v>1111</v>
      </c>
      <c r="S26" s="19">
        <v>91</v>
      </c>
      <c r="T26" s="19">
        <v>6</v>
      </c>
      <c r="U26" s="19">
        <v>5</v>
      </c>
      <c r="V26" s="19">
        <v>2</v>
      </c>
      <c r="W26" s="19">
        <v>66</v>
      </c>
      <c r="X26" s="19">
        <v>1</v>
      </c>
      <c r="Y26" s="19">
        <v>10</v>
      </c>
      <c r="Z26" s="19">
        <v>2</v>
      </c>
      <c r="AA26" s="19">
        <v>8</v>
      </c>
      <c r="AB26" s="19">
        <v>10</v>
      </c>
      <c r="AC26" s="19">
        <v>113</v>
      </c>
      <c r="AD26" s="19">
        <v>11</v>
      </c>
      <c r="AE26" s="19">
        <v>0</v>
      </c>
      <c r="AF26" s="19">
        <v>1</v>
      </c>
      <c r="AG26" s="19">
        <v>58</v>
      </c>
      <c r="AH26" s="19">
        <v>88</v>
      </c>
      <c r="AI26" s="19">
        <v>351</v>
      </c>
      <c r="AJ26" s="19">
        <v>121</v>
      </c>
    </row>
    <row r="27" spans="2:36" ht="20.100000000000001" customHeight="1" thickBot="1" x14ac:dyDescent="0.25">
      <c r="B27" s="4" t="s">
        <v>210</v>
      </c>
      <c r="C27" s="19">
        <v>3</v>
      </c>
      <c r="D27" s="19">
        <v>16</v>
      </c>
      <c r="E27" s="19">
        <v>40</v>
      </c>
      <c r="F27" s="19">
        <v>26</v>
      </c>
      <c r="G27" s="19">
        <v>417</v>
      </c>
      <c r="H27" s="19">
        <v>179</v>
      </c>
      <c r="I27" s="19">
        <v>549</v>
      </c>
      <c r="J27" s="19">
        <v>189</v>
      </c>
      <c r="K27" s="19">
        <v>205</v>
      </c>
      <c r="L27" s="19">
        <v>0</v>
      </c>
      <c r="M27" s="19">
        <v>127</v>
      </c>
      <c r="N27" s="19">
        <v>37</v>
      </c>
      <c r="O27" s="19">
        <v>28</v>
      </c>
      <c r="P27" s="19">
        <v>0</v>
      </c>
      <c r="Q27" s="19">
        <v>1369</v>
      </c>
      <c r="R27" s="19">
        <v>447</v>
      </c>
      <c r="S27" s="19">
        <v>144</v>
      </c>
      <c r="T27" s="19">
        <v>7</v>
      </c>
      <c r="U27" s="19">
        <v>0</v>
      </c>
      <c r="V27" s="19">
        <v>0</v>
      </c>
      <c r="W27" s="19">
        <v>200</v>
      </c>
      <c r="X27" s="19">
        <v>10</v>
      </c>
      <c r="Y27" s="19">
        <v>9</v>
      </c>
      <c r="Z27" s="19">
        <v>0</v>
      </c>
      <c r="AA27" s="19">
        <v>181</v>
      </c>
      <c r="AB27" s="19">
        <v>3</v>
      </c>
      <c r="AC27" s="19">
        <v>242</v>
      </c>
      <c r="AD27" s="19">
        <v>29</v>
      </c>
      <c r="AE27" s="19">
        <v>2</v>
      </c>
      <c r="AF27" s="19">
        <v>0</v>
      </c>
      <c r="AG27" s="19">
        <v>63</v>
      </c>
      <c r="AH27" s="19">
        <v>1</v>
      </c>
      <c r="AI27" s="19">
        <v>841</v>
      </c>
      <c r="AJ27" s="19">
        <v>50</v>
      </c>
    </row>
    <row r="28" spans="2:36" ht="20.100000000000001" customHeight="1" thickBot="1" x14ac:dyDescent="0.25">
      <c r="B28" s="4" t="s">
        <v>211</v>
      </c>
      <c r="C28" s="19">
        <v>29</v>
      </c>
      <c r="D28" s="19">
        <v>11</v>
      </c>
      <c r="E28" s="19">
        <v>41</v>
      </c>
      <c r="F28" s="19">
        <v>10</v>
      </c>
      <c r="G28" s="19">
        <v>359</v>
      </c>
      <c r="H28" s="19">
        <v>118</v>
      </c>
      <c r="I28" s="19">
        <v>337</v>
      </c>
      <c r="J28" s="19">
        <v>88</v>
      </c>
      <c r="K28" s="19">
        <v>27</v>
      </c>
      <c r="L28" s="19">
        <v>0</v>
      </c>
      <c r="M28" s="19">
        <v>112</v>
      </c>
      <c r="N28" s="19">
        <v>16</v>
      </c>
      <c r="O28" s="19">
        <v>104</v>
      </c>
      <c r="P28" s="19">
        <v>5</v>
      </c>
      <c r="Q28" s="19">
        <v>1009</v>
      </c>
      <c r="R28" s="19">
        <v>248</v>
      </c>
      <c r="S28" s="19">
        <v>44</v>
      </c>
      <c r="T28" s="19">
        <v>1</v>
      </c>
      <c r="U28" s="19">
        <v>1</v>
      </c>
      <c r="V28" s="19">
        <v>0</v>
      </c>
      <c r="W28" s="19">
        <v>41</v>
      </c>
      <c r="X28" s="19">
        <v>2</v>
      </c>
      <c r="Y28" s="19">
        <v>3</v>
      </c>
      <c r="Z28" s="19">
        <v>0</v>
      </c>
      <c r="AA28" s="19">
        <v>36</v>
      </c>
      <c r="AB28" s="19">
        <v>1</v>
      </c>
      <c r="AC28" s="19">
        <v>88</v>
      </c>
      <c r="AD28" s="19">
        <v>2</v>
      </c>
      <c r="AE28" s="19">
        <v>2</v>
      </c>
      <c r="AF28" s="19">
        <v>0</v>
      </c>
      <c r="AG28" s="19">
        <v>14</v>
      </c>
      <c r="AH28" s="19">
        <v>0</v>
      </c>
      <c r="AI28" s="19">
        <v>229</v>
      </c>
      <c r="AJ28" s="19">
        <v>6</v>
      </c>
    </row>
    <row r="29" spans="2:36" ht="20.100000000000001" customHeight="1" thickBot="1" x14ac:dyDescent="0.25">
      <c r="B29" s="5" t="s">
        <v>212</v>
      </c>
      <c r="C29" s="27">
        <v>0</v>
      </c>
      <c r="D29" s="27">
        <v>8</v>
      </c>
      <c r="E29" s="27">
        <v>40</v>
      </c>
      <c r="F29" s="27">
        <v>0</v>
      </c>
      <c r="G29" s="27">
        <v>213</v>
      </c>
      <c r="H29" s="27">
        <v>14</v>
      </c>
      <c r="I29" s="27">
        <v>161</v>
      </c>
      <c r="J29" s="27">
        <v>13</v>
      </c>
      <c r="K29" s="27">
        <v>30</v>
      </c>
      <c r="L29" s="27">
        <v>3</v>
      </c>
      <c r="M29" s="27">
        <v>87</v>
      </c>
      <c r="N29" s="27">
        <v>10</v>
      </c>
      <c r="O29" s="27">
        <v>9</v>
      </c>
      <c r="P29" s="27">
        <v>2</v>
      </c>
      <c r="Q29" s="27">
        <v>540</v>
      </c>
      <c r="R29" s="27">
        <v>50</v>
      </c>
      <c r="S29" s="27">
        <v>36</v>
      </c>
      <c r="T29" s="27">
        <v>0</v>
      </c>
      <c r="U29" s="27">
        <v>5</v>
      </c>
      <c r="V29" s="27">
        <v>0</v>
      </c>
      <c r="W29" s="27">
        <v>39</v>
      </c>
      <c r="X29" s="27">
        <v>0</v>
      </c>
      <c r="Y29" s="27">
        <v>0</v>
      </c>
      <c r="Z29" s="27">
        <v>0</v>
      </c>
      <c r="AA29" s="27">
        <v>37</v>
      </c>
      <c r="AB29" s="27">
        <v>0</v>
      </c>
      <c r="AC29" s="27">
        <v>45</v>
      </c>
      <c r="AD29" s="27">
        <v>0</v>
      </c>
      <c r="AE29" s="27">
        <v>0</v>
      </c>
      <c r="AF29" s="27">
        <v>0</v>
      </c>
      <c r="AG29" s="27">
        <v>2</v>
      </c>
      <c r="AH29" s="27">
        <v>0</v>
      </c>
      <c r="AI29" s="27">
        <v>164</v>
      </c>
      <c r="AJ29" s="27">
        <v>0</v>
      </c>
    </row>
    <row r="30" spans="2:36" ht="20.100000000000001" customHeight="1" thickBot="1" x14ac:dyDescent="0.25">
      <c r="B30" s="6" t="s">
        <v>213</v>
      </c>
      <c r="C30" s="29">
        <v>0</v>
      </c>
      <c r="D30" s="29">
        <v>0</v>
      </c>
      <c r="E30" s="29">
        <v>18</v>
      </c>
      <c r="F30" s="29">
        <v>6</v>
      </c>
      <c r="G30" s="29">
        <v>64</v>
      </c>
      <c r="H30" s="29">
        <v>16</v>
      </c>
      <c r="I30" s="29">
        <v>57</v>
      </c>
      <c r="J30" s="29">
        <v>10</v>
      </c>
      <c r="K30" s="29">
        <v>1</v>
      </c>
      <c r="L30" s="29">
        <v>0</v>
      </c>
      <c r="M30" s="29">
        <v>10</v>
      </c>
      <c r="N30" s="29">
        <v>0</v>
      </c>
      <c r="O30" s="29">
        <v>0</v>
      </c>
      <c r="P30" s="29">
        <v>0</v>
      </c>
      <c r="Q30" s="29">
        <v>150</v>
      </c>
      <c r="R30" s="29">
        <v>32</v>
      </c>
      <c r="S30" s="29">
        <v>13</v>
      </c>
      <c r="T30" s="29">
        <v>1</v>
      </c>
      <c r="U30" s="29">
        <v>0</v>
      </c>
      <c r="V30" s="29">
        <v>0</v>
      </c>
      <c r="W30" s="29">
        <v>7</v>
      </c>
      <c r="X30" s="29">
        <v>1</v>
      </c>
      <c r="Y30" s="29">
        <v>1</v>
      </c>
      <c r="Z30" s="29">
        <v>0</v>
      </c>
      <c r="AA30" s="29">
        <v>1</v>
      </c>
      <c r="AB30" s="29">
        <v>0</v>
      </c>
      <c r="AC30" s="29">
        <v>16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38</v>
      </c>
      <c r="AJ30" s="29">
        <v>2</v>
      </c>
    </row>
    <row r="31" spans="2:36" ht="20.100000000000001" customHeight="1" thickBot="1" x14ac:dyDescent="0.25">
      <c r="B31" s="4" t="s">
        <v>214</v>
      </c>
      <c r="C31" s="29">
        <v>12</v>
      </c>
      <c r="D31" s="29">
        <v>1</v>
      </c>
      <c r="E31" s="29">
        <v>2</v>
      </c>
      <c r="F31" s="29">
        <v>1</v>
      </c>
      <c r="G31" s="29">
        <v>262</v>
      </c>
      <c r="H31" s="29">
        <v>6</v>
      </c>
      <c r="I31" s="29">
        <v>255</v>
      </c>
      <c r="J31" s="29">
        <v>7</v>
      </c>
      <c r="K31" s="29">
        <v>6</v>
      </c>
      <c r="L31" s="29">
        <v>0</v>
      </c>
      <c r="M31" s="29">
        <v>19</v>
      </c>
      <c r="N31" s="29">
        <v>0</v>
      </c>
      <c r="O31" s="29">
        <v>1</v>
      </c>
      <c r="P31" s="29">
        <v>0</v>
      </c>
      <c r="Q31" s="29">
        <v>557</v>
      </c>
      <c r="R31" s="29">
        <v>15</v>
      </c>
      <c r="S31" s="29">
        <v>42</v>
      </c>
      <c r="T31" s="29">
        <v>0</v>
      </c>
      <c r="U31" s="29">
        <v>0</v>
      </c>
      <c r="V31" s="29">
        <v>0</v>
      </c>
      <c r="W31" s="29">
        <v>17</v>
      </c>
      <c r="X31" s="29">
        <v>1</v>
      </c>
      <c r="Y31" s="29">
        <v>8</v>
      </c>
      <c r="Z31" s="29">
        <v>0</v>
      </c>
      <c r="AA31" s="29">
        <v>8</v>
      </c>
      <c r="AB31" s="29">
        <v>0</v>
      </c>
      <c r="AC31" s="29">
        <v>46</v>
      </c>
      <c r="AD31" s="29">
        <v>0</v>
      </c>
      <c r="AE31" s="29">
        <v>0</v>
      </c>
      <c r="AF31" s="29">
        <v>0</v>
      </c>
      <c r="AG31" s="29">
        <v>4</v>
      </c>
      <c r="AH31" s="29">
        <v>0</v>
      </c>
      <c r="AI31" s="29">
        <v>125</v>
      </c>
      <c r="AJ31" s="29">
        <v>1</v>
      </c>
    </row>
    <row r="32" spans="2:36" ht="20.100000000000001" customHeight="1" thickBot="1" x14ac:dyDescent="0.25">
      <c r="B32" s="4" t="s">
        <v>215</v>
      </c>
      <c r="C32" s="28">
        <v>1</v>
      </c>
      <c r="D32" s="28">
        <v>0</v>
      </c>
      <c r="E32" s="28">
        <v>21</v>
      </c>
      <c r="F32" s="28">
        <v>0</v>
      </c>
      <c r="G32" s="28">
        <v>109</v>
      </c>
      <c r="H32" s="28">
        <v>40</v>
      </c>
      <c r="I32" s="28">
        <v>110</v>
      </c>
      <c r="J32" s="28">
        <v>40</v>
      </c>
      <c r="K32" s="28">
        <v>2</v>
      </c>
      <c r="L32" s="28">
        <v>0</v>
      </c>
      <c r="M32" s="28">
        <v>7</v>
      </c>
      <c r="N32" s="28">
        <v>1</v>
      </c>
      <c r="O32" s="28">
        <v>9</v>
      </c>
      <c r="P32" s="28">
        <v>3</v>
      </c>
      <c r="Q32" s="28">
        <v>259</v>
      </c>
      <c r="R32" s="28">
        <v>84</v>
      </c>
      <c r="S32" s="28">
        <v>9</v>
      </c>
      <c r="T32" s="28">
        <v>0</v>
      </c>
      <c r="U32" s="28">
        <v>0</v>
      </c>
      <c r="V32" s="28">
        <v>0</v>
      </c>
      <c r="W32" s="28">
        <v>23</v>
      </c>
      <c r="X32" s="28">
        <v>2</v>
      </c>
      <c r="Y32" s="28">
        <v>1</v>
      </c>
      <c r="Z32" s="28">
        <v>0</v>
      </c>
      <c r="AA32" s="28">
        <v>9</v>
      </c>
      <c r="AB32" s="28">
        <v>1</v>
      </c>
      <c r="AC32" s="28">
        <v>24</v>
      </c>
      <c r="AD32" s="28">
        <v>1</v>
      </c>
      <c r="AE32" s="28">
        <v>0</v>
      </c>
      <c r="AF32" s="28">
        <v>0</v>
      </c>
      <c r="AG32" s="28">
        <v>42</v>
      </c>
      <c r="AH32" s="28">
        <v>4</v>
      </c>
      <c r="AI32" s="28">
        <v>108</v>
      </c>
      <c r="AJ32" s="28">
        <v>8</v>
      </c>
    </row>
    <row r="33" spans="2:36" ht="20.100000000000001" customHeight="1" thickBot="1" x14ac:dyDescent="0.25">
      <c r="B33" s="4" t="s">
        <v>216</v>
      </c>
      <c r="C33" s="19">
        <v>19</v>
      </c>
      <c r="D33" s="19">
        <v>0</v>
      </c>
      <c r="E33" s="19">
        <v>7</v>
      </c>
      <c r="F33" s="19">
        <v>0</v>
      </c>
      <c r="G33" s="19">
        <v>88</v>
      </c>
      <c r="H33" s="19">
        <v>0</v>
      </c>
      <c r="I33" s="19">
        <v>88</v>
      </c>
      <c r="J33" s="19">
        <v>0</v>
      </c>
      <c r="K33" s="19">
        <v>2</v>
      </c>
      <c r="L33" s="19">
        <v>0</v>
      </c>
      <c r="M33" s="19">
        <v>15</v>
      </c>
      <c r="N33" s="19">
        <v>0</v>
      </c>
      <c r="O33" s="19">
        <v>32</v>
      </c>
      <c r="P33" s="19">
        <v>0</v>
      </c>
      <c r="Q33" s="19">
        <v>251</v>
      </c>
      <c r="R33" s="19">
        <v>0</v>
      </c>
      <c r="S33" s="19">
        <v>8</v>
      </c>
      <c r="T33" s="19">
        <v>0</v>
      </c>
      <c r="U33" s="19">
        <v>0</v>
      </c>
      <c r="V33" s="19">
        <v>0</v>
      </c>
      <c r="W33" s="19">
        <v>12</v>
      </c>
      <c r="X33" s="19">
        <v>0</v>
      </c>
      <c r="Y33" s="19">
        <v>0</v>
      </c>
      <c r="Z33" s="19">
        <v>0</v>
      </c>
      <c r="AA33" s="19">
        <v>3</v>
      </c>
      <c r="AB33" s="19">
        <v>0</v>
      </c>
      <c r="AC33" s="19">
        <v>14</v>
      </c>
      <c r="AD33" s="19">
        <v>0</v>
      </c>
      <c r="AE33" s="19">
        <v>0</v>
      </c>
      <c r="AF33" s="19">
        <v>0</v>
      </c>
      <c r="AG33" s="19">
        <v>2</v>
      </c>
      <c r="AH33" s="19">
        <v>0</v>
      </c>
      <c r="AI33" s="19">
        <v>39</v>
      </c>
      <c r="AJ33" s="19">
        <v>0</v>
      </c>
    </row>
    <row r="34" spans="2:36" ht="20.100000000000001" customHeight="1" thickBot="1" x14ac:dyDescent="0.25">
      <c r="B34" s="4" t="s">
        <v>217</v>
      </c>
      <c r="C34" s="19">
        <v>0</v>
      </c>
      <c r="D34" s="19">
        <v>3</v>
      </c>
      <c r="E34" s="19">
        <v>1</v>
      </c>
      <c r="F34" s="19">
        <v>5</v>
      </c>
      <c r="G34" s="19">
        <v>5</v>
      </c>
      <c r="H34" s="19">
        <v>116</v>
      </c>
      <c r="I34" s="19">
        <v>5</v>
      </c>
      <c r="J34" s="19">
        <v>111</v>
      </c>
      <c r="K34" s="19">
        <v>1</v>
      </c>
      <c r="L34" s="19">
        <v>8</v>
      </c>
      <c r="M34" s="19">
        <v>2</v>
      </c>
      <c r="N34" s="19">
        <v>0</v>
      </c>
      <c r="O34" s="19">
        <v>0</v>
      </c>
      <c r="P34" s="19">
        <v>16</v>
      </c>
      <c r="Q34" s="19">
        <v>14</v>
      </c>
      <c r="R34" s="19">
        <v>259</v>
      </c>
      <c r="S34" s="19">
        <v>2</v>
      </c>
      <c r="T34" s="19">
        <v>10</v>
      </c>
      <c r="U34" s="19">
        <v>1</v>
      </c>
      <c r="V34" s="19">
        <v>0</v>
      </c>
      <c r="W34" s="19">
        <v>2</v>
      </c>
      <c r="X34" s="19">
        <v>0</v>
      </c>
      <c r="Y34" s="19">
        <v>0</v>
      </c>
      <c r="Z34" s="19">
        <v>0</v>
      </c>
      <c r="AA34" s="19">
        <v>2</v>
      </c>
      <c r="AB34" s="19">
        <v>0</v>
      </c>
      <c r="AC34" s="19">
        <v>4</v>
      </c>
      <c r="AD34" s="19">
        <v>9</v>
      </c>
      <c r="AE34" s="19">
        <v>0</v>
      </c>
      <c r="AF34" s="19">
        <v>0</v>
      </c>
      <c r="AG34" s="19">
        <v>1</v>
      </c>
      <c r="AH34" s="19">
        <v>5</v>
      </c>
      <c r="AI34" s="19">
        <v>12</v>
      </c>
      <c r="AJ34" s="19">
        <v>24</v>
      </c>
    </row>
    <row r="35" spans="2:36" ht="20.100000000000001" customHeight="1" thickBot="1" x14ac:dyDescent="0.25">
      <c r="B35" s="4" t="s">
        <v>218</v>
      </c>
      <c r="C35" s="19">
        <v>1</v>
      </c>
      <c r="D35" s="19">
        <v>0</v>
      </c>
      <c r="E35" s="19">
        <v>30</v>
      </c>
      <c r="F35" s="19">
        <v>0</v>
      </c>
      <c r="G35" s="19">
        <v>74</v>
      </c>
      <c r="H35" s="19">
        <v>0</v>
      </c>
      <c r="I35" s="19">
        <v>74</v>
      </c>
      <c r="J35" s="19">
        <v>0</v>
      </c>
      <c r="K35" s="19">
        <v>11</v>
      </c>
      <c r="L35" s="19">
        <v>0</v>
      </c>
      <c r="M35" s="19">
        <v>13</v>
      </c>
      <c r="N35" s="19">
        <v>0</v>
      </c>
      <c r="O35" s="19">
        <v>0</v>
      </c>
      <c r="P35" s="19">
        <v>0</v>
      </c>
      <c r="Q35" s="19">
        <v>203</v>
      </c>
      <c r="R35" s="19">
        <v>0</v>
      </c>
      <c r="S35" s="19">
        <v>24</v>
      </c>
      <c r="T35" s="19">
        <v>0</v>
      </c>
      <c r="U35" s="19">
        <v>0</v>
      </c>
      <c r="V35" s="19">
        <v>0</v>
      </c>
      <c r="W35" s="19">
        <v>7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20</v>
      </c>
      <c r="AD35" s="19">
        <v>0</v>
      </c>
      <c r="AE35" s="19">
        <v>0</v>
      </c>
      <c r="AF35" s="19">
        <v>0</v>
      </c>
      <c r="AG35" s="19">
        <v>2</v>
      </c>
      <c r="AH35" s="19">
        <v>0</v>
      </c>
      <c r="AI35" s="19">
        <v>53</v>
      </c>
      <c r="AJ35" s="19">
        <v>0</v>
      </c>
    </row>
    <row r="36" spans="2:36" ht="20.100000000000001" customHeight="1" thickBot="1" x14ac:dyDescent="0.25">
      <c r="B36" s="4" t="s">
        <v>219</v>
      </c>
      <c r="C36" s="19">
        <v>19</v>
      </c>
      <c r="D36" s="19">
        <v>0</v>
      </c>
      <c r="E36" s="19">
        <v>1</v>
      </c>
      <c r="F36" s="19">
        <v>0</v>
      </c>
      <c r="G36" s="19">
        <v>91</v>
      </c>
      <c r="H36" s="19">
        <v>0</v>
      </c>
      <c r="I36" s="19">
        <v>91</v>
      </c>
      <c r="J36" s="19">
        <v>0</v>
      </c>
      <c r="K36" s="19">
        <v>0</v>
      </c>
      <c r="L36" s="19">
        <v>0</v>
      </c>
      <c r="M36" s="19">
        <v>20</v>
      </c>
      <c r="N36" s="19">
        <v>0</v>
      </c>
      <c r="O36" s="19">
        <v>6</v>
      </c>
      <c r="P36" s="19">
        <v>0</v>
      </c>
      <c r="Q36" s="19">
        <v>228</v>
      </c>
      <c r="R36" s="19">
        <v>0</v>
      </c>
      <c r="S36" s="19">
        <v>10</v>
      </c>
      <c r="T36" s="19">
        <v>0</v>
      </c>
      <c r="U36" s="19">
        <v>0</v>
      </c>
      <c r="V36" s="19">
        <v>0</v>
      </c>
      <c r="W36" s="19">
        <v>11</v>
      </c>
      <c r="X36" s="19">
        <v>0</v>
      </c>
      <c r="Y36" s="19">
        <v>0</v>
      </c>
      <c r="Z36" s="19">
        <v>0</v>
      </c>
      <c r="AA36" s="19">
        <v>2</v>
      </c>
      <c r="AB36" s="19">
        <v>0</v>
      </c>
      <c r="AC36" s="19">
        <v>13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36</v>
      </c>
      <c r="AJ36" s="19">
        <v>0</v>
      </c>
    </row>
    <row r="37" spans="2:36" ht="20.100000000000001" customHeight="1" thickBot="1" x14ac:dyDescent="0.25">
      <c r="B37" s="4" t="s">
        <v>220</v>
      </c>
      <c r="C37" s="19">
        <v>14</v>
      </c>
      <c r="D37" s="19">
        <v>15</v>
      </c>
      <c r="E37" s="19">
        <v>126</v>
      </c>
      <c r="F37" s="19">
        <v>0</v>
      </c>
      <c r="G37" s="19">
        <v>215</v>
      </c>
      <c r="H37" s="19">
        <v>1</v>
      </c>
      <c r="I37" s="19">
        <v>172</v>
      </c>
      <c r="J37" s="19">
        <v>1</v>
      </c>
      <c r="K37" s="19">
        <v>39</v>
      </c>
      <c r="L37" s="19">
        <v>1</v>
      </c>
      <c r="M37" s="19">
        <v>1</v>
      </c>
      <c r="N37" s="19">
        <v>0</v>
      </c>
      <c r="O37" s="19">
        <v>4</v>
      </c>
      <c r="P37" s="19">
        <v>0</v>
      </c>
      <c r="Q37" s="19">
        <v>571</v>
      </c>
      <c r="R37" s="19">
        <v>18</v>
      </c>
      <c r="S37" s="19">
        <v>52</v>
      </c>
      <c r="T37" s="19">
        <v>0</v>
      </c>
      <c r="U37" s="19">
        <v>0</v>
      </c>
      <c r="V37" s="19">
        <v>0</v>
      </c>
      <c r="W37" s="19">
        <v>16</v>
      </c>
      <c r="X37" s="19">
        <v>0</v>
      </c>
      <c r="Y37" s="19">
        <v>1</v>
      </c>
      <c r="Z37" s="19">
        <v>0</v>
      </c>
      <c r="AA37" s="19">
        <v>2</v>
      </c>
      <c r="AB37" s="19">
        <v>0</v>
      </c>
      <c r="AC37" s="19">
        <v>42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113</v>
      </c>
      <c r="AJ37" s="19">
        <v>0</v>
      </c>
    </row>
    <row r="38" spans="2:36" ht="20.100000000000001" customHeight="1" thickBot="1" x14ac:dyDescent="0.25">
      <c r="B38" s="4" t="s">
        <v>221</v>
      </c>
      <c r="C38" s="19">
        <v>7</v>
      </c>
      <c r="D38" s="19">
        <v>0</v>
      </c>
      <c r="E38" s="19">
        <v>3</v>
      </c>
      <c r="F38" s="19">
        <v>0</v>
      </c>
      <c r="G38" s="19">
        <v>78</v>
      </c>
      <c r="H38" s="19">
        <v>5</v>
      </c>
      <c r="I38" s="19">
        <v>78</v>
      </c>
      <c r="J38" s="19">
        <v>3</v>
      </c>
      <c r="K38" s="19">
        <v>9</v>
      </c>
      <c r="L38" s="19">
        <v>0</v>
      </c>
      <c r="M38" s="19">
        <v>8</v>
      </c>
      <c r="N38" s="19">
        <v>2</v>
      </c>
      <c r="O38" s="19">
        <v>5</v>
      </c>
      <c r="P38" s="19">
        <v>0</v>
      </c>
      <c r="Q38" s="19">
        <v>188</v>
      </c>
      <c r="R38" s="19">
        <v>10</v>
      </c>
      <c r="S38" s="19">
        <v>27</v>
      </c>
      <c r="T38" s="19">
        <v>0</v>
      </c>
      <c r="U38" s="19">
        <v>0</v>
      </c>
      <c r="V38" s="19">
        <v>0</v>
      </c>
      <c r="W38" s="19">
        <v>9</v>
      </c>
      <c r="X38" s="19">
        <v>0</v>
      </c>
      <c r="Y38" s="19">
        <v>0</v>
      </c>
      <c r="Z38" s="19">
        <v>0</v>
      </c>
      <c r="AA38" s="19">
        <v>11</v>
      </c>
      <c r="AB38" s="19">
        <v>0</v>
      </c>
      <c r="AC38" s="19">
        <v>25</v>
      </c>
      <c r="AD38" s="19">
        <v>0</v>
      </c>
      <c r="AE38" s="19">
        <v>0</v>
      </c>
      <c r="AF38" s="19">
        <v>0</v>
      </c>
      <c r="AG38" s="19">
        <v>1</v>
      </c>
      <c r="AH38" s="19">
        <v>0</v>
      </c>
      <c r="AI38" s="19">
        <v>73</v>
      </c>
      <c r="AJ38" s="19">
        <v>0</v>
      </c>
    </row>
    <row r="39" spans="2:36" ht="20.100000000000001" customHeight="1" thickBot="1" x14ac:dyDescent="0.25">
      <c r="B39" s="4" t="s">
        <v>222</v>
      </c>
      <c r="C39" s="19">
        <v>16</v>
      </c>
      <c r="D39" s="19">
        <v>10</v>
      </c>
      <c r="E39" s="19">
        <v>33</v>
      </c>
      <c r="F39" s="19">
        <v>0</v>
      </c>
      <c r="G39" s="19">
        <v>226</v>
      </c>
      <c r="H39" s="19">
        <v>6</v>
      </c>
      <c r="I39" s="19">
        <v>241</v>
      </c>
      <c r="J39" s="19">
        <v>6</v>
      </c>
      <c r="K39" s="19">
        <v>31</v>
      </c>
      <c r="L39" s="19">
        <v>0</v>
      </c>
      <c r="M39" s="19">
        <v>197</v>
      </c>
      <c r="N39" s="19">
        <v>6</v>
      </c>
      <c r="O39" s="19">
        <v>16</v>
      </c>
      <c r="P39" s="19">
        <v>0</v>
      </c>
      <c r="Q39" s="19">
        <v>760</v>
      </c>
      <c r="R39" s="19">
        <v>28</v>
      </c>
      <c r="S39" s="19">
        <v>32</v>
      </c>
      <c r="T39" s="19">
        <v>0</v>
      </c>
      <c r="U39" s="19">
        <v>3</v>
      </c>
      <c r="V39" s="19">
        <v>0</v>
      </c>
      <c r="W39" s="19">
        <v>47</v>
      </c>
      <c r="X39" s="19">
        <v>0</v>
      </c>
      <c r="Y39" s="19">
        <v>6</v>
      </c>
      <c r="Z39" s="19">
        <v>0</v>
      </c>
      <c r="AA39" s="19">
        <v>24</v>
      </c>
      <c r="AB39" s="19">
        <v>0</v>
      </c>
      <c r="AC39" s="19">
        <v>64</v>
      </c>
      <c r="AD39" s="19">
        <v>0</v>
      </c>
      <c r="AE39" s="19">
        <v>4</v>
      </c>
      <c r="AF39" s="19">
        <v>0</v>
      </c>
      <c r="AG39" s="19">
        <v>13</v>
      </c>
      <c r="AH39" s="19">
        <v>0</v>
      </c>
      <c r="AI39" s="19">
        <v>193</v>
      </c>
      <c r="AJ39" s="19">
        <v>0</v>
      </c>
    </row>
    <row r="40" spans="2:36" ht="20.100000000000001" customHeight="1" thickBot="1" x14ac:dyDescent="0.25">
      <c r="B40" s="4" t="s">
        <v>223</v>
      </c>
      <c r="C40" s="19">
        <v>8</v>
      </c>
      <c r="D40" s="19">
        <v>0</v>
      </c>
      <c r="E40" s="19">
        <v>16</v>
      </c>
      <c r="F40" s="19">
        <v>0</v>
      </c>
      <c r="G40" s="19">
        <v>274</v>
      </c>
      <c r="H40" s="19">
        <v>29</v>
      </c>
      <c r="I40" s="19">
        <v>274</v>
      </c>
      <c r="J40" s="19">
        <v>26</v>
      </c>
      <c r="K40" s="19">
        <v>1</v>
      </c>
      <c r="L40" s="19">
        <v>0</v>
      </c>
      <c r="M40" s="19">
        <v>89</v>
      </c>
      <c r="N40" s="19">
        <v>18</v>
      </c>
      <c r="O40" s="19">
        <v>35</v>
      </c>
      <c r="P40" s="19">
        <v>0</v>
      </c>
      <c r="Q40" s="19">
        <v>697</v>
      </c>
      <c r="R40" s="19">
        <v>73</v>
      </c>
      <c r="S40" s="19">
        <v>85</v>
      </c>
      <c r="T40" s="19">
        <v>3</v>
      </c>
      <c r="U40" s="19">
        <v>11</v>
      </c>
      <c r="V40" s="19">
        <v>0</v>
      </c>
      <c r="W40" s="19">
        <v>66</v>
      </c>
      <c r="X40" s="19">
        <v>0</v>
      </c>
      <c r="Y40" s="19">
        <v>2</v>
      </c>
      <c r="Z40" s="19">
        <v>0</v>
      </c>
      <c r="AA40" s="19">
        <v>37</v>
      </c>
      <c r="AB40" s="19">
        <v>4</v>
      </c>
      <c r="AC40" s="19">
        <v>83</v>
      </c>
      <c r="AD40" s="19">
        <v>3</v>
      </c>
      <c r="AE40" s="19">
        <v>0</v>
      </c>
      <c r="AF40" s="19">
        <v>0</v>
      </c>
      <c r="AG40" s="19">
        <v>12</v>
      </c>
      <c r="AH40" s="19">
        <v>2</v>
      </c>
      <c r="AI40" s="19">
        <v>296</v>
      </c>
      <c r="AJ40" s="19">
        <v>12</v>
      </c>
    </row>
    <row r="41" spans="2:36" ht="20.100000000000001" customHeight="1" thickBot="1" x14ac:dyDescent="0.25">
      <c r="B41" s="4" t="s">
        <v>224</v>
      </c>
      <c r="C41" s="19">
        <v>6</v>
      </c>
      <c r="D41" s="19">
        <v>0</v>
      </c>
      <c r="E41" s="19">
        <v>3</v>
      </c>
      <c r="F41" s="19">
        <v>0</v>
      </c>
      <c r="G41" s="19">
        <v>143</v>
      </c>
      <c r="H41" s="19">
        <v>15</v>
      </c>
      <c r="I41" s="19">
        <v>131</v>
      </c>
      <c r="J41" s="19">
        <v>15</v>
      </c>
      <c r="K41" s="19">
        <v>6</v>
      </c>
      <c r="L41" s="19">
        <v>0</v>
      </c>
      <c r="M41" s="19">
        <v>10</v>
      </c>
      <c r="N41" s="19">
        <v>1</v>
      </c>
      <c r="O41" s="19">
        <v>0</v>
      </c>
      <c r="P41" s="19">
        <v>0</v>
      </c>
      <c r="Q41" s="19">
        <v>299</v>
      </c>
      <c r="R41" s="19">
        <v>31</v>
      </c>
      <c r="S41" s="19">
        <v>39</v>
      </c>
      <c r="T41" s="19">
        <v>1</v>
      </c>
      <c r="U41" s="19">
        <v>0</v>
      </c>
      <c r="V41" s="19">
        <v>0</v>
      </c>
      <c r="W41" s="19">
        <v>27</v>
      </c>
      <c r="X41" s="19">
        <v>0</v>
      </c>
      <c r="Y41" s="19">
        <v>0</v>
      </c>
      <c r="Z41" s="19">
        <v>0</v>
      </c>
      <c r="AA41" s="19">
        <v>15</v>
      </c>
      <c r="AB41" s="19">
        <v>0</v>
      </c>
      <c r="AC41" s="19">
        <v>45</v>
      </c>
      <c r="AD41" s="19">
        <v>1</v>
      </c>
      <c r="AE41" s="19">
        <v>3</v>
      </c>
      <c r="AF41" s="19">
        <v>0</v>
      </c>
      <c r="AG41" s="19">
        <v>2</v>
      </c>
      <c r="AH41" s="19">
        <v>0</v>
      </c>
      <c r="AI41" s="19">
        <v>131</v>
      </c>
      <c r="AJ41" s="19">
        <v>2</v>
      </c>
    </row>
    <row r="42" spans="2:36" ht="20.100000000000001" customHeight="1" thickBot="1" x14ac:dyDescent="0.25">
      <c r="B42" s="4" t="s">
        <v>225</v>
      </c>
      <c r="C42" s="19">
        <v>0</v>
      </c>
      <c r="D42" s="19">
        <v>0</v>
      </c>
      <c r="E42" s="19">
        <v>0</v>
      </c>
      <c r="F42" s="19">
        <v>0</v>
      </c>
      <c r="G42" s="19">
        <v>84</v>
      </c>
      <c r="H42" s="19">
        <v>0</v>
      </c>
      <c r="I42" s="19">
        <v>84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168</v>
      </c>
      <c r="R42" s="19">
        <v>0</v>
      </c>
      <c r="S42" s="19">
        <v>18</v>
      </c>
      <c r="T42" s="19">
        <v>0</v>
      </c>
      <c r="U42" s="19">
        <v>0</v>
      </c>
      <c r="V42" s="19">
        <v>0</v>
      </c>
      <c r="W42" s="19">
        <v>12</v>
      </c>
      <c r="X42" s="19">
        <v>0</v>
      </c>
      <c r="Y42" s="19">
        <v>0</v>
      </c>
      <c r="Z42" s="19">
        <v>0</v>
      </c>
      <c r="AA42" s="19">
        <v>20</v>
      </c>
      <c r="AB42" s="19">
        <v>0</v>
      </c>
      <c r="AC42" s="19">
        <v>26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76</v>
      </c>
      <c r="AJ42" s="19">
        <v>0</v>
      </c>
    </row>
    <row r="43" spans="2:36" ht="20.100000000000001" customHeight="1" thickBot="1" x14ac:dyDescent="0.25">
      <c r="B43" s="4" t="s">
        <v>226</v>
      </c>
      <c r="C43" s="19">
        <v>6</v>
      </c>
      <c r="D43" s="19">
        <v>5</v>
      </c>
      <c r="E43" s="19">
        <v>127</v>
      </c>
      <c r="F43" s="19">
        <v>0</v>
      </c>
      <c r="G43" s="19">
        <v>357</v>
      </c>
      <c r="H43" s="19">
        <v>41</v>
      </c>
      <c r="I43" s="19">
        <v>355</v>
      </c>
      <c r="J43" s="19">
        <v>41</v>
      </c>
      <c r="K43" s="19">
        <v>44</v>
      </c>
      <c r="L43" s="19">
        <v>12</v>
      </c>
      <c r="M43" s="19">
        <v>183</v>
      </c>
      <c r="N43" s="19">
        <v>26</v>
      </c>
      <c r="O43" s="19">
        <v>19</v>
      </c>
      <c r="P43" s="19">
        <v>17</v>
      </c>
      <c r="Q43" s="19">
        <v>1091</v>
      </c>
      <c r="R43" s="19">
        <v>142</v>
      </c>
      <c r="S43" s="19">
        <v>141</v>
      </c>
      <c r="T43" s="19">
        <v>6</v>
      </c>
      <c r="U43" s="19">
        <v>6</v>
      </c>
      <c r="V43" s="19">
        <v>6</v>
      </c>
      <c r="W43" s="19">
        <v>62</v>
      </c>
      <c r="X43" s="19">
        <v>3</v>
      </c>
      <c r="Y43" s="19">
        <v>1</v>
      </c>
      <c r="Z43" s="19">
        <v>3</v>
      </c>
      <c r="AA43" s="19">
        <v>18</v>
      </c>
      <c r="AB43" s="19">
        <v>3</v>
      </c>
      <c r="AC43" s="19">
        <v>142</v>
      </c>
      <c r="AD43" s="19">
        <v>6</v>
      </c>
      <c r="AE43" s="19">
        <v>1</v>
      </c>
      <c r="AF43" s="19">
        <v>0</v>
      </c>
      <c r="AG43" s="19">
        <v>34</v>
      </c>
      <c r="AH43" s="19">
        <v>0</v>
      </c>
      <c r="AI43" s="19">
        <v>405</v>
      </c>
      <c r="AJ43" s="19">
        <v>27</v>
      </c>
    </row>
    <row r="44" spans="2:36" ht="20.100000000000001" customHeight="1" thickBot="1" x14ac:dyDescent="0.25">
      <c r="B44" s="4" t="s">
        <v>227</v>
      </c>
      <c r="C44" s="19">
        <v>31</v>
      </c>
      <c r="D44" s="19">
        <v>11</v>
      </c>
      <c r="E44" s="19">
        <v>50</v>
      </c>
      <c r="F44" s="19">
        <v>0</v>
      </c>
      <c r="G44" s="19">
        <v>1495</v>
      </c>
      <c r="H44" s="19">
        <v>44</v>
      </c>
      <c r="I44" s="19">
        <v>1403</v>
      </c>
      <c r="J44" s="19">
        <v>43</v>
      </c>
      <c r="K44" s="19">
        <v>43</v>
      </c>
      <c r="L44" s="19">
        <v>0</v>
      </c>
      <c r="M44" s="19">
        <v>142</v>
      </c>
      <c r="N44" s="19">
        <v>0</v>
      </c>
      <c r="O44" s="19">
        <v>37</v>
      </c>
      <c r="P44" s="19">
        <v>0</v>
      </c>
      <c r="Q44" s="19">
        <v>3201</v>
      </c>
      <c r="R44" s="19">
        <v>98</v>
      </c>
      <c r="S44" s="19">
        <v>245</v>
      </c>
      <c r="T44" s="19">
        <v>3</v>
      </c>
      <c r="U44" s="19">
        <v>24</v>
      </c>
      <c r="V44" s="19">
        <v>0</v>
      </c>
      <c r="W44" s="19">
        <v>294</v>
      </c>
      <c r="X44" s="19">
        <v>4</v>
      </c>
      <c r="Y44" s="19">
        <v>35</v>
      </c>
      <c r="Z44" s="19">
        <v>0</v>
      </c>
      <c r="AA44" s="19">
        <v>213</v>
      </c>
      <c r="AB44" s="19">
        <v>0</v>
      </c>
      <c r="AC44" s="19">
        <v>386</v>
      </c>
      <c r="AD44" s="19">
        <v>3</v>
      </c>
      <c r="AE44" s="19">
        <v>5</v>
      </c>
      <c r="AF44" s="19">
        <v>0</v>
      </c>
      <c r="AG44" s="19">
        <v>119</v>
      </c>
      <c r="AH44" s="19">
        <v>0</v>
      </c>
      <c r="AI44" s="19">
        <v>1321</v>
      </c>
      <c r="AJ44" s="19">
        <v>10</v>
      </c>
    </row>
    <row r="45" spans="2:36" ht="20.100000000000001" customHeight="1" thickBot="1" x14ac:dyDescent="0.25">
      <c r="B45" s="4" t="s">
        <v>228</v>
      </c>
      <c r="C45" s="19">
        <v>6</v>
      </c>
      <c r="D45" s="19">
        <v>1</v>
      </c>
      <c r="E45" s="19">
        <v>0</v>
      </c>
      <c r="F45" s="19">
        <v>0</v>
      </c>
      <c r="G45" s="19">
        <v>167</v>
      </c>
      <c r="H45" s="19">
        <v>12</v>
      </c>
      <c r="I45" s="19">
        <v>210</v>
      </c>
      <c r="J45" s="19">
        <v>12</v>
      </c>
      <c r="K45" s="19">
        <v>26</v>
      </c>
      <c r="L45" s="19">
        <v>0</v>
      </c>
      <c r="M45" s="19">
        <v>32</v>
      </c>
      <c r="N45" s="19">
        <v>0</v>
      </c>
      <c r="O45" s="19">
        <v>0</v>
      </c>
      <c r="P45" s="19">
        <v>0</v>
      </c>
      <c r="Q45" s="19">
        <v>441</v>
      </c>
      <c r="R45" s="19">
        <v>25</v>
      </c>
      <c r="S45" s="19">
        <v>14</v>
      </c>
      <c r="T45" s="19">
        <v>3</v>
      </c>
      <c r="U45" s="19">
        <v>4</v>
      </c>
      <c r="V45" s="19">
        <v>0</v>
      </c>
      <c r="W45" s="19">
        <v>15</v>
      </c>
      <c r="X45" s="19">
        <v>1</v>
      </c>
      <c r="Y45" s="19">
        <v>2</v>
      </c>
      <c r="Z45" s="19">
        <v>0</v>
      </c>
      <c r="AA45" s="19">
        <v>5</v>
      </c>
      <c r="AB45" s="19">
        <v>0</v>
      </c>
      <c r="AC45" s="19">
        <v>35</v>
      </c>
      <c r="AD45" s="19">
        <v>6</v>
      </c>
      <c r="AE45" s="19">
        <v>0</v>
      </c>
      <c r="AF45" s="19">
        <v>0</v>
      </c>
      <c r="AG45" s="19">
        <v>2</v>
      </c>
      <c r="AH45" s="19">
        <v>8</v>
      </c>
      <c r="AI45" s="19">
        <v>77</v>
      </c>
      <c r="AJ45" s="19">
        <v>18</v>
      </c>
    </row>
    <row r="46" spans="2:36" ht="20.100000000000001" customHeight="1" thickBot="1" x14ac:dyDescent="0.25">
      <c r="B46" s="4" t="s">
        <v>229</v>
      </c>
      <c r="C46" s="19">
        <v>6</v>
      </c>
      <c r="D46" s="19">
        <v>1</v>
      </c>
      <c r="E46" s="19">
        <v>0</v>
      </c>
      <c r="F46" s="19">
        <v>0</v>
      </c>
      <c r="G46" s="19">
        <v>156</v>
      </c>
      <c r="H46" s="19">
        <v>9</v>
      </c>
      <c r="I46" s="19">
        <v>200</v>
      </c>
      <c r="J46" s="19">
        <v>12</v>
      </c>
      <c r="K46" s="19">
        <v>31</v>
      </c>
      <c r="L46" s="19">
        <v>1</v>
      </c>
      <c r="M46" s="19">
        <v>58</v>
      </c>
      <c r="N46" s="19">
        <v>2</v>
      </c>
      <c r="O46" s="19">
        <v>11</v>
      </c>
      <c r="P46" s="19">
        <v>2</v>
      </c>
      <c r="Q46" s="19">
        <v>462</v>
      </c>
      <c r="R46" s="19">
        <v>27</v>
      </c>
      <c r="S46" s="19">
        <v>56</v>
      </c>
      <c r="T46" s="19">
        <v>1</v>
      </c>
      <c r="U46" s="19">
        <v>0</v>
      </c>
      <c r="V46" s="19">
        <v>0</v>
      </c>
      <c r="W46" s="19">
        <v>59</v>
      </c>
      <c r="X46" s="19">
        <v>0</v>
      </c>
      <c r="Y46" s="19">
        <v>4</v>
      </c>
      <c r="Z46" s="19">
        <v>0</v>
      </c>
      <c r="AA46" s="19">
        <v>30</v>
      </c>
      <c r="AB46" s="19">
        <v>0</v>
      </c>
      <c r="AC46" s="19">
        <v>39</v>
      </c>
      <c r="AD46" s="19">
        <v>0</v>
      </c>
      <c r="AE46" s="19">
        <v>0</v>
      </c>
      <c r="AF46" s="19">
        <v>0</v>
      </c>
      <c r="AG46" s="19">
        <v>7</v>
      </c>
      <c r="AH46" s="19">
        <v>0</v>
      </c>
      <c r="AI46" s="19">
        <v>195</v>
      </c>
      <c r="AJ46" s="19">
        <v>1</v>
      </c>
    </row>
    <row r="47" spans="2:36" ht="20.100000000000001" customHeight="1" thickBot="1" x14ac:dyDescent="0.25">
      <c r="B47" s="4" t="s">
        <v>230</v>
      </c>
      <c r="C47" s="19">
        <v>10</v>
      </c>
      <c r="D47" s="19">
        <v>3</v>
      </c>
      <c r="E47" s="19">
        <v>6</v>
      </c>
      <c r="F47" s="19">
        <v>2</v>
      </c>
      <c r="G47" s="19">
        <v>334</v>
      </c>
      <c r="H47" s="19">
        <v>76</v>
      </c>
      <c r="I47" s="19">
        <v>348</v>
      </c>
      <c r="J47" s="19">
        <v>59</v>
      </c>
      <c r="K47" s="19">
        <v>2</v>
      </c>
      <c r="L47" s="19">
        <v>0</v>
      </c>
      <c r="M47" s="19">
        <v>84</v>
      </c>
      <c r="N47" s="19">
        <v>12</v>
      </c>
      <c r="O47" s="19">
        <v>33</v>
      </c>
      <c r="P47" s="19">
        <v>0</v>
      </c>
      <c r="Q47" s="19">
        <v>817</v>
      </c>
      <c r="R47" s="19">
        <v>152</v>
      </c>
      <c r="S47" s="19">
        <v>67</v>
      </c>
      <c r="T47" s="19">
        <v>6</v>
      </c>
      <c r="U47" s="19">
        <v>0</v>
      </c>
      <c r="V47" s="19">
        <v>5</v>
      </c>
      <c r="W47" s="19">
        <v>80</v>
      </c>
      <c r="X47" s="19">
        <v>7</v>
      </c>
      <c r="Y47" s="19">
        <v>10</v>
      </c>
      <c r="Z47" s="19">
        <v>0</v>
      </c>
      <c r="AA47" s="19">
        <v>37</v>
      </c>
      <c r="AB47" s="19">
        <v>5</v>
      </c>
      <c r="AC47" s="19">
        <v>97</v>
      </c>
      <c r="AD47" s="19">
        <v>10</v>
      </c>
      <c r="AE47" s="19">
        <v>13</v>
      </c>
      <c r="AF47" s="19">
        <v>0</v>
      </c>
      <c r="AG47" s="19">
        <v>6</v>
      </c>
      <c r="AH47" s="19">
        <v>0</v>
      </c>
      <c r="AI47" s="19">
        <v>310</v>
      </c>
      <c r="AJ47" s="19">
        <v>33</v>
      </c>
    </row>
    <row r="48" spans="2:36" ht="20.100000000000001" customHeight="1" thickBot="1" x14ac:dyDescent="0.25">
      <c r="B48" s="4" t="s">
        <v>231</v>
      </c>
      <c r="C48" s="19">
        <v>45</v>
      </c>
      <c r="D48" s="19">
        <v>7</v>
      </c>
      <c r="E48" s="19">
        <v>245</v>
      </c>
      <c r="F48" s="19">
        <v>126</v>
      </c>
      <c r="G48" s="19">
        <v>1303</v>
      </c>
      <c r="H48" s="19">
        <v>142</v>
      </c>
      <c r="I48" s="19">
        <v>1326</v>
      </c>
      <c r="J48" s="19">
        <v>138</v>
      </c>
      <c r="K48" s="19">
        <v>66</v>
      </c>
      <c r="L48" s="19">
        <v>14</v>
      </c>
      <c r="M48" s="19">
        <v>305</v>
      </c>
      <c r="N48" s="19">
        <v>116</v>
      </c>
      <c r="O48" s="19">
        <v>209</v>
      </c>
      <c r="P48" s="19">
        <v>3</v>
      </c>
      <c r="Q48" s="19">
        <v>3499</v>
      </c>
      <c r="R48" s="19">
        <v>546</v>
      </c>
      <c r="S48" s="19">
        <v>275</v>
      </c>
      <c r="T48" s="19">
        <v>23</v>
      </c>
      <c r="U48" s="19">
        <v>40</v>
      </c>
      <c r="V48" s="19">
        <v>5</v>
      </c>
      <c r="W48" s="19">
        <v>244</v>
      </c>
      <c r="X48" s="19">
        <v>9</v>
      </c>
      <c r="Y48" s="19">
        <v>18</v>
      </c>
      <c r="Z48" s="19">
        <v>5</v>
      </c>
      <c r="AA48" s="19">
        <v>177</v>
      </c>
      <c r="AB48" s="19">
        <v>4</v>
      </c>
      <c r="AC48" s="19">
        <v>358</v>
      </c>
      <c r="AD48" s="19">
        <v>4</v>
      </c>
      <c r="AE48" s="19">
        <v>7</v>
      </c>
      <c r="AF48" s="19">
        <v>0</v>
      </c>
      <c r="AG48" s="19">
        <v>101</v>
      </c>
      <c r="AH48" s="19">
        <v>0</v>
      </c>
      <c r="AI48" s="19">
        <v>1220</v>
      </c>
      <c r="AJ48" s="19">
        <v>50</v>
      </c>
    </row>
    <row r="49" spans="2:36" ht="20.100000000000001" customHeight="1" thickBot="1" x14ac:dyDescent="0.25">
      <c r="B49" s="4" t="s">
        <v>232</v>
      </c>
      <c r="C49" s="19">
        <v>6</v>
      </c>
      <c r="D49" s="19">
        <v>9</v>
      </c>
      <c r="E49" s="19">
        <v>0</v>
      </c>
      <c r="F49" s="19">
        <v>0</v>
      </c>
      <c r="G49" s="19">
        <v>280</v>
      </c>
      <c r="H49" s="19">
        <v>44</v>
      </c>
      <c r="I49" s="19">
        <v>311</v>
      </c>
      <c r="J49" s="19">
        <v>44</v>
      </c>
      <c r="K49" s="19">
        <v>6</v>
      </c>
      <c r="L49" s="19">
        <v>0</v>
      </c>
      <c r="M49" s="19">
        <v>93</v>
      </c>
      <c r="N49" s="19">
        <v>0</v>
      </c>
      <c r="O49" s="19">
        <v>9</v>
      </c>
      <c r="P49" s="19">
        <v>23</v>
      </c>
      <c r="Q49" s="19">
        <v>705</v>
      </c>
      <c r="R49" s="19">
        <v>120</v>
      </c>
      <c r="S49" s="19">
        <v>77</v>
      </c>
      <c r="T49" s="19">
        <v>0</v>
      </c>
      <c r="U49" s="19">
        <v>20</v>
      </c>
      <c r="V49" s="19">
        <v>0</v>
      </c>
      <c r="W49" s="19">
        <v>97</v>
      </c>
      <c r="X49" s="19">
        <v>1</v>
      </c>
      <c r="Y49" s="19">
        <v>22</v>
      </c>
      <c r="Z49" s="19">
        <v>0</v>
      </c>
      <c r="AA49" s="19">
        <v>76</v>
      </c>
      <c r="AB49" s="19">
        <v>0</v>
      </c>
      <c r="AC49" s="19">
        <v>119</v>
      </c>
      <c r="AD49" s="19">
        <v>0</v>
      </c>
      <c r="AE49" s="19">
        <v>5</v>
      </c>
      <c r="AF49" s="19">
        <v>3</v>
      </c>
      <c r="AG49" s="19">
        <v>16</v>
      </c>
      <c r="AH49" s="19">
        <v>0</v>
      </c>
      <c r="AI49" s="19">
        <v>432</v>
      </c>
      <c r="AJ49" s="19">
        <v>4</v>
      </c>
    </row>
    <row r="50" spans="2:36" ht="20.100000000000001" customHeight="1" thickBot="1" x14ac:dyDescent="0.25">
      <c r="B50" s="4" t="s">
        <v>233</v>
      </c>
      <c r="C50" s="19">
        <v>17</v>
      </c>
      <c r="D50" s="19">
        <v>60</v>
      </c>
      <c r="E50" s="19">
        <v>74</v>
      </c>
      <c r="F50" s="19">
        <v>302</v>
      </c>
      <c r="G50" s="19">
        <v>942</v>
      </c>
      <c r="H50" s="19">
        <v>960</v>
      </c>
      <c r="I50" s="19">
        <v>888</v>
      </c>
      <c r="J50" s="19">
        <v>871</v>
      </c>
      <c r="K50" s="19">
        <v>52</v>
      </c>
      <c r="L50" s="19">
        <v>74</v>
      </c>
      <c r="M50" s="19">
        <v>64</v>
      </c>
      <c r="N50" s="19">
        <v>259</v>
      </c>
      <c r="O50" s="19">
        <v>40</v>
      </c>
      <c r="P50" s="19">
        <v>215</v>
      </c>
      <c r="Q50" s="19">
        <v>2077</v>
      </c>
      <c r="R50" s="19">
        <v>2741</v>
      </c>
      <c r="S50" s="19">
        <v>242</v>
      </c>
      <c r="T50" s="19">
        <v>12</v>
      </c>
      <c r="U50" s="19">
        <v>9</v>
      </c>
      <c r="V50" s="19">
        <v>0</v>
      </c>
      <c r="W50" s="19">
        <v>264</v>
      </c>
      <c r="X50" s="19">
        <v>6</v>
      </c>
      <c r="Y50" s="19">
        <v>17</v>
      </c>
      <c r="Z50" s="19">
        <v>0</v>
      </c>
      <c r="AA50" s="19">
        <v>119</v>
      </c>
      <c r="AB50" s="19">
        <v>3</v>
      </c>
      <c r="AC50" s="19">
        <v>296</v>
      </c>
      <c r="AD50" s="19">
        <v>15</v>
      </c>
      <c r="AE50" s="19">
        <v>47</v>
      </c>
      <c r="AF50" s="19">
        <v>1</v>
      </c>
      <c r="AG50" s="19">
        <v>119</v>
      </c>
      <c r="AH50" s="19">
        <v>8</v>
      </c>
      <c r="AI50" s="19">
        <v>1113</v>
      </c>
      <c r="AJ50" s="19">
        <v>45</v>
      </c>
    </row>
    <row r="51" spans="2:36" ht="20.100000000000001" customHeight="1" thickBot="1" x14ac:dyDescent="0.25">
      <c r="B51" s="4" t="s">
        <v>234</v>
      </c>
      <c r="C51" s="19">
        <v>8</v>
      </c>
      <c r="D51" s="19">
        <v>2</v>
      </c>
      <c r="E51" s="19">
        <v>40</v>
      </c>
      <c r="F51" s="19">
        <v>0</v>
      </c>
      <c r="G51" s="19">
        <v>341</v>
      </c>
      <c r="H51" s="19">
        <v>36</v>
      </c>
      <c r="I51" s="19">
        <v>355</v>
      </c>
      <c r="J51" s="19">
        <v>36</v>
      </c>
      <c r="K51" s="19">
        <v>51</v>
      </c>
      <c r="L51" s="19">
        <v>1</v>
      </c>
      <c r="M51" s="19">
        <v>191</v>
      </c>
      <c r="N51" s="19">
        <v>14</v>
      </c>
      <c r="O51" s="19">
        <v>3</v>
      </c>
      <c r="P51" s="19">
        <v>0</v>
      </c>
      <c r="Q51" s="19">
        <v>989</v>
      </c>
      <c r="R51" s="19">
        <v>89</v>
      </c>
      <c r="S51" s="19">
        <v>111</v>
      </c>
      <c r="T51" s="19">
        <v>5</v>
      </c>
      <c r="U51" s="19">
        <v>0</v>
      </c>
      <c r="V51" s="19">
        <v>0</v>
      </c>
      <c r="W51" s="19">
        <v>90</v>
      </c>
      <c r="X51" s="19">
        <v>2</v>
      </c>
      <c r="Y51" s="19">
        <v>17</v>
      </c>
      <c r="Z51" s="19">
        <v>0</v>
      </c>
      <c r="AA51" s="19">
        <v>87</v>
      </c>
      <c r="AB51" s="19">
        <v>3</v>
      </c>
      <c r="AC51" s="19">
        <v>125</v>
      </c>
      <c r="AD51" s="19">
        <v>5</v>
      </c>
      <c r="AE51" s="19">
        <v>0</v>
      </c>
      <c r="AF51" s="19">
        <v>0</v>
      </c>
      <c r="AG51" s="19">
        <v>13</v>
      </c>
      <c r="AH51" s="19">
        <v>0</v>
      </c>
      <c r="AI51" s="19">
        <v>443</v>
      </c>
      <c r="AJ51" s="19">
        <v>15</v>
      </c>
    </row>
    <row r="52" spans="2:36" ht="20.100000000000001" customHeight="1" thickBot="1" x14ac:dyDescent="0.25">
      <c r="B52" s="4" t="s">
        <v>235</v>
      </c>
      <c r="C52" s="19">
        <v>16</v>
      </c>
      <c r="D52" s="19">
        <v>5</v>
      </c>
      <c r="E52" s="19">
        <v>1</v>
      </c>
      <c r="F52" s="19">
        <v>0</v>
      </c>
      <c r="G52" s="19">
        <v>248</v>
      </c>
      <c r="H52" s="19">
        <v>14</v>
      </c>
      <c r="I52" s="19">
        <v>253</v>
      </c>
      <c r="J52" s="19">
        <v>14</v>
      </c>
      <c r="K52" s="19">
        <v>28</v>
      </c>
      <c r="L52" s="19">
        <v>6</v>
      </c>
      <c r="M52" s="19">
        <v>39</v>
      </c>
      <c r="N52" s="19">
        <v>1</v>
      </c>
      <c r="O52" s="19">
        <v>50</v>
      </c>
      <c r="P52" s="19">
        <v>4</v>
      </c>
      <c r="Q52" s="19">
        <v>635</v>
      </c>
      <c r="R52" s="19">
        <v>44</v>
      </c>
      <c r="S52" s="19">
        <v>47</v>
      </c>
      <c r="T52" s="19">
        <v>0</v>
      </c>
      <c r="U52" s="19">
        <v>0</v>
      </c>
      <c r="V52" s="19">
        <v>0</v>
      </c>
      <c r="W52" s="19">
        <v>33</v>
      </c>
      <c r="X52" s="19">
        <v>0</v>
      </c>
      <c r="Y52" s="19">
        <v>0</v>
      </c>
      <c r="Z52" s="19">
        <v>0</v>
      </c>
      <c r="AA52" s="19">
        <v>44</v>
      </c>
      <c r="AB52" s="19">
        <v>0</v>
      </c>
      <c r="AC52" s="19">
        <v>77</v>
      </c>
      <c r="AD52" s="19">
        <v>0</v>
      </c>
      <c r="AE52" s="19">
        <v>0</v>
      </c>
      <c r="AF52" s="19">
        <v>0</v>
      </c>
      <c r="AG52" s="19">
        <v>41</v>
      </c>
      <c r="AH52" s="19">
        <v>0</v>
      </c>
      <c r="AI52" s="19">
        <v>242</v>
      </c>
      <c r="AJ52" s="19">
        <v>0</v>
      </c>
    </row>
    <row r="53" spans="2:36" ht="20.100000000000001" customHeight="1" thickBot="1" x14ac:dyDescent="0.25">
      <c r="B53" s="4" t="s">
        <v>236</v>
      </c>
      <c r="C53" s="19">
        <v>63</v>
      </c>
      <c r="D53" s="19">
        <v>15</v>
      </c>
      <c r="E53" s="19">
        <v>17</v>
      </c>
      <c r="F53" s="19">
        <v>6</v>
      </c>
      <c r="G53" s="19">
        <v>589</v>
      </c>
      <c r="H53" s="19">
        <v>10</v>
      </c>
      <c r="I53" s="19">
        <v>582</v>
      </c>
      <c r="J53" s="19">
        <v>11</v>
      </c>
      <c r="K53" s="19">
        <v>59</v>
      </c>
      <c r="L53" s="19">
        <v>0</v>
      </c>
      <c r="M53" s="19">
        <v>91</v>
      </c>
      <c r="N53" s="19">
        <v>0</v>
      </c>
      <c r="O53" s="19">
        <v>51</v>
      </c>
      <c r="P53" s="19">
        <v>6</v>
      </c>
      <c r="Q53" s="19">
        <v>1452</v>
      </c>
      <c r="R53" s="19">
        <v>48</v>
      </c>
      <c r="S53" s="19">
        <v>97</v>
      </c>
      <c r="T53" s="19">
        <v>0</v>
      </c>
      <c r="U53" s="19">
        <v>3</v>
      </c>
      <c r="V53" s="19">
        <v>0</v>
      </c>
      <c r="W53" s="19">
        <v>95</v>
      </c>
      <c r="X53" s="19">
        <v>0</v>
      </c>
      <c r="Y53" s="19">
        <v>23</v>
      </c>
      <c r="Z53" s="19">
        <v>0</v>
      </c>
      <c r="AA53" s="19">
        <v>59</v>
      </c>
      <c r="AB53" s="19">
        <v>0</v>
      </c>
      <c r="AC53" s="19">
        <v>149</v>
      </c>
      <c r="AD53" s="19">
        <v>1</v>
      </c>
      <c r="AE53" s="19">
        <v>0</v>
      </c>
      <c r="AF53" s="19">
        <v>0</v>
      </c>
      <c r="AG53" s="19">
        <v>23</v>
      </c>
      <c r="AH53" s="19">
        <v>2</v>
      </c>
      <c r="AI53" s="19">
        <v>449</v>
      </c>
      <c r="AJ53" s="19">
        <v>3</v>
      </c>
    </row>
    <row r="54" spans="2:36" ht="20.100000000000001" customHeight="1" thickBot="1" x14ac:dyDescent="0.25">
      <c r="B54" s="4" t="s">
        <v>237</v>
      </c>
      <c r="C54" s="19">
        <v>4</v>
      </c>
      <c r="D54" s="19">
        <v>3</v>
      </c>
      <c r="E54" s="19">
        <v>3</v>
      </c>
      <c r="F54" s="19">
        <v>0</v>
      </c>
      <c r="G54" s="19">
        <v>88</v>
      </c>
      <c r="H54" s="19">
        <v>29</v>
      </c>
      <c r="I54" s="19">
        <v>92</v>
      </c>
      <c r="J54" s="19">
        <v>28</v>
      </c>
      <c r="K54" s="19">
        <v>10</v>
      </c>
      <c r="L54" s="19">
        <v>1</v>
      </c>
      <c r="M54" s="19">
        <v>1</v>
      </c>
      <c r="N54" s="19">
        <v>0</v>
      </c>
      <c r="O54" s="19">
        <v>0</v>
      </c>
      <c r="P54" s="19">
        <v>0</v>
      </c>
      <c r="Q54" s="19">
        <v>198</v>
      </c>
      <c r="R54" s="19">
        <v>61</v>
      </c>
      <c r="S54" s="19">
        <v>13</v>
      </c>
      <c r="T54" s="19">
        <v>0</v>
      </c>
      <c r="U54" s="19">
        <v>0</v>
      </c>
      <c r="V54" s="19">
        <v>0</v>
      </c>
      <c r="W54" s="19">
        <v>12</v>
      </c>
      <c r="X54" s="19">
        <v>1</v>
      </c>
      <c r="Y54" s="19">
        <v>2</v>
      </c>
      <c r="Z54" s="19">
        <v>1</v>
      </c>
      <c r="AA54" s="19">
        <v>5</v>
      </c>
      <c r="AB54" s="19">
        <v>0</v>
      </c>
      <c r="AC54" s="19">
        <v>23</v>
      </c>
      <c r="AD54" s="19">
        <v>0</v>
      </c>
      <c r="AE54" s="19">
        <v>1</v>
      </c>
      <c r="AF54" s="19">
        <v>0</v>
      </c>
      <c r="AG54" s="19">
        <v>5</v>
      </c>
      <c r="AH54" s="19">
        <v>0</v>
      </c>
      <c r="AI54" s="19">
        <v>61</v>
      </c>
      <c r="AJ54" s="19">
        <v>2</v>
      </c>
    </row>
    <row r="55" spans="2:36" ht="20.100000000000001" customHeight="1" thickBot="1" x14ac:dyDescent="0.25">
      <c r="B55" s="4" t="s">
        <v>238</v>
      </c>
      <c r="C55" s="19">
        <v>8</v>
      </c>
      <c r="D55" s="19">
        <v>3</v>
      </c>
      <c r="E55" s="19">
        <v>4</v>
      </c>
      <c r="F55" s="19">
        <v>4</v>
      </c>
      <c r="G55" s="19">
        <v>134</v>
      </c>
      <c r="H55" s="19">
        <v>58</v>
      </c>
      <c r="I55" s="19">
        <v>126</v>
      </c>
      <c r="J55" s="19">
        <v>59</v>
      </c>
      <c r="K55" s="19">
        <v>3</v>
      </c>
      <c r="L55" s="19">
        <v>0</v>
      </c>
      <c r="M55" s="19">
        <v>34</v>
      </c>
      <c r="N55" s="19">
        <v>0</v>
      </c>
      <c r="O55" s="19">
        <v>3</v>
      </c>
      <c r="P55" s="19">
        <v>1</v>
      </c>
      <c r="Q55" s="19">
        <v>312</v>
      </c>
      <c r="R55" s="19">
        <v>125</v>
      </c>
      <c r="S55" s="19">
        <v>34</v>
      </c>
      <c r="T55" s="19">
        <v>2</v>
      </c>
      <c r="U55" s="19">
        <v>6</v>
      </c>
      <c r="V55" s="19">
        <v>0</v>
      </c>
      <c r="W55" s="19">
        <v>10</v>
      </c>
      <c r="X55" s="19">
        <v>5</v>
      </c>
      <c r="Y55" s="19">
        <v>0</v>
      </c>
      <c r="Z55" s="19">
        <v>2</v>
      </c>
      <c r="AA55" s="19">
        <v>2</v>
      </c>
      <c r="AB55" s="19">
        <v>7</v>
      </c>
      <c r="AC55" s="19">
        <v>30</v>
      </c>
      <c r="AD55" s="19">
        <v>11</v>
      </c>
      <c r="AE55" s="19">
        <v>0</v>
      </c>
      <c r="AF55" s="19">
        <v>0</v>
      </c>
      <c r="AG55" s="19">
        <v>6</v>
      </c>
      <c r="AH55" s="19">
        <v>4</v>
      </c>
      <c r="AI55" s="19">
        <v>88</v>
      </c>
      <c r="AJ55" s="19">
        <v>31</v>
      </c>
    </row>
    <row r="56" spans="2:36" ht="20.100000000000001" customHeight="1" thickBot="1" x14ac:dyDescent="0.25">
      <c r="B56" s="4" t="s">
        <v>239</v>
      </c>
      <c r="C56" s="19">
        <v>5</v>
      </c>
      <c r="D56" s="19">
        <v>0</v>
      </c>
      <c r="E56" s="19">
        <v>5</v>
      </c>
      <c r="F56" s="19">
        <v>0</v>
      </c>
      <c r="G56" s="19">
        <v>294</v>
      </c>
      <c r="H56" s="19">
        <v>9</v>
      </c>
      <c r="I56" s="19">
        <v>302</v>
      </c>
      <c r="J56" s="19">
        <v>9</v>
      </c>
      <c r="K56" s="19">
        <v>21</v>
      </c>
      <c r="L56" s="19">
        <v>0</v>
      </c>
      <c r="M56" s="19">
        <v>30</v>
      </c>
      <c r="N56" s="19">
        <v>0</v>
      </c>
      <c r="O56" s="19">
        <v>22</v>
      </c>
      <c r="P56" s="19">
        <v>1</v>
      </c>
      <c r="Q56" s="19">
        <v>679</v>
      </c>
      <c r="R56" s="19">
        <v>19</v>
      </c>
      <c r="S56" s="19">
        <v>17</v>
      </c>
      <c r="T56" s="19">
        <v>0</v>
      </c>
      <c r="U56" s="19">
        <v>2</v>
      </c>
      <c r="V56" s="19">
        <v>0</v>
      </c>
      <c r="W56" s="19">
        <v>20</v>
      </c>
      <c r="X56" s="19">
        <v>1</v>
      </c>
      <c r="Y56" s="19">
        <v>1</v>
      </c>
      <c r="Z56" s="19">
        <v>0</v>
      </c>
      <c r="AA56" s="19">
        <v>8</v>
      </c>
      <c r="AB56" s="19">
        <v>0</v>
      </c>
      <c r="AC56" s="19">
        <v>22</v>
      </c>
      <c r="AD56" s="19">
        <v>0</v>
      </c>
      <c r="AE56" s="19">
        <v>0</v>
      </c>
      <c r="AF56" s="19">
        <v>0</v>
      </c>
      <c r="AG56" s="19">
        <v>3</v>
      </c>
      <c r="AH56" s="19">
        <v>0</v>
      </c>
      <c r="AI56" s="19">
        <v>73</v>
      </c>
      <c r="AJ56" s="19">
        <v>1</v>
      </c>
    </row>
    <row r="57" spans="2:36" ht="20.100000000000001" customHeight="1" thickBot="1" x14ac:dyDescent="0.25">
      <c r="B57" s="4" t="s">
        <v>240</v>
      </c>
      <c r="C57" s="19">
        <v>47</v>
      </c>
      <c r="D57" s="19">
        <v>14</v>
      </c>
      <c r="E57" s="19">
        <v>473</v>
      </c>
      <c r="F57" s="19">
        <v>15</v>
      </c>
      <c r="G57" s="19">
        <v>2085</v>
      </c>
      <c r="H57" s="19">
        <v>306</v>
      </c>
      <c r="I57" s="19">
        <v>1996</v>
      </c>
      <c r="J57" s="19">
        <v>303</v>
      </c>
      <c r="K57" s="19">
        <v>49</v>
      </c>
      <c r="L57" s="19">
        <v>6</v>
      </c>
      <c r="M57" s="19">
        <v>179</v>
      </c>
      <c r="N57" s="19">
        <v>16</v>
      </c>
      <c r="O57" s="19">
        <v>152</v>
      </c>
      <c r="P57" s="19">
        <v>7</v>
      </c>
      <c r="Q57" s="19">
        <v>4981</v>
      </c>
      <c r="R57" s="19">
        <v>667</v>
      </c>
      <c r="S57" s="19">
        <v>646</v>
      </c>
      <c r="T57" s="19">
        <v>10</v>
      </c>
      <c r="U57" s="19">
        <v>11</v>
      </c>
      <c r="V57" s="19">
        <v>0</v>
      </c>
      <c r="W57" s="19">
        <v>460</v>
      </c>
      <c r="X57" s="19">
        <v>14</v>
      </c>
      <c r="Y57" s="19">
        <v>57</v>
      </c>
      <c r="Z57" s="19">
        <v>1</v>
      </c>
      <c r="AA57" s="19">
        <v>248</v>
      </c>
      <c r="AB57" s="19">
        <v>7</v>
      </c>
      <c r="AC57" s="19">
        <v>592</v>
      </c>
      <c r="AD57" s="19">
        <v>13</v>
      </c>
      <c r="AE57" s="19">
        <v>33</v>
      </c>
      <c r="AF57" s="19">
        <v>0</v>
      </c>
      <c r="AG57" s="19">
        <v>147</v>
      </c>
      <c r="AH57" s="19">
        <v>0</v>
      </c>
      <c r="AI57" s="19">
        <v>2194</v>
      </c>
      <c r="AJ57" s="19">
        <v>45</v>
      </c>
    </row>
    <row r="58" spans="2:36" ht="20.100000000000001" customHeight="1" thickBot="1" x14ac:dyDescent="0.25">
      <c r="B58" s="4" t="s">
        <v>241</v>
      </c>
      <c r="C58" s="19">
        <v>30</v>
      </c>
      <c r="D58" s="19">
        <v>86</v>
      </c>
      <c r="E58" s="19">
        <v>181</v>
      </c>
      <c r="F58" s="19">
        <v>125</v>
      </c>
      <c r="G58" s="19">
        <v>628</v>
      </c>
      <c r="H58" s="19">
        <v>425</v>
      </c>
      <c r="I58" s="19">
        <v>664</v>
      </c>
      <c r="J58" s="19">
        <v>403</v>
      </c>
      <c r="K58" s="19">
        <v>109</v>
      </c>
      <c r="L58" s="19">
        <v>30</v>
      </c>
      <c r="M58" s="19">
        <v>354</v>
      </c>
      <c r="N58" s="19">
        <v>308</v>
      </c>
      <c r="O58" s="19">
        <v>66</v>
      </c>
      <c r="P58" s="19">
        <v>90</v>
      </c>
      <c r="Q58" s="19">
        <v>2032</v>
      </c>
      <c r="R58" s="19">
        <v>1467</v>
      </c>
      <c r="S58" s="19">
        <v>270</v>
      </c>
      <c r="T58" s="19">
        <v>47</v>
      </c>
      <c r="U58" s="19">
        <v>0</v>
      </c>
      <c r="V58" s="19">
        <v>0</v>
      </c>
      <c r="W58" s="19">
        <v>345</v>
      </c>
      <c r="X58" s="19">
        <v>56</v>
      </c>
      <c r="Y58" s="19">
        <v>21</v>
      </c>
      <c r="Z58" s="19">
        <v>1</v>
      </c>
      <c r="AA58" s="19">
        <v>150</v>
      </c>
      <c r="AB58" s="19">
        <v>27</v>
      </c>
      <c r="AC58" s="19">
        <v>364</v>
      </c>
      <c r="AD58" s="19">
        <v>51</v>
      </c>
      <c r="AE58" s="19">
        <v>1</v>
      </c>
      <c r="AF58" s="19">
        <v>0</v>
      </c>
      <c r="AG58" s="19">
        <v>175</v>
      </c>
      <c r="AH58" s="19">
        <v>15</v>
      </c>
      <c r="AI58" s="19">
        <v>1326</v>
      </c>
      <c r="AJ58" s="19">
        <v>197</v>
      </c>
    </row>
    <row r="59" spans="2:36" ht="20.100000000000001" customHeight="1" thickBot="1" x14ac:dyDescent="0.25">
      <c r="B59" s="4" t="s">
        <v>242</v>
      </c>
      <c r="C59" s="19">
        <v>1</v>
      </c>
      <c r="D59" s="19">
        <v>4</v>
      </c>
      <c r="E59" s="19">
        <v>60</v>
      </c>
      <c r="F59" s="19">
        <v>0</v>
      </c>
      <c r="G59" s="19">
        <v>266</v>
      </c>
      <c r="H59" s="19">
        <v>16</v>
      </c>
      <c r="I59" s="19">
        <v>270</v>
      </c>
      <c r="J59" s="19">
        <v>16</v>
      </c>
      <c r="K59" s="19">
        <v>49</v>
      </c>
      <c r="L59" s="19">
        <v>0</v>
      </c>
      <c r="M59" s="19">
        <v>127</v>
      </c>
      <c r="N59" s="19">
        <v>0</v>
      </c>
      <c r="O59" s="19">
        <v>48</v>
      </c>
      <c r="P59" s="19">
        <v>1</v>
      </c>
      <c r="Q59" s="19">
        <v>821</v>
      </c>
      <c r="R59" s="19">
        <v>37</v>
      </c>
      <c r="S59" s="19">
        <v>28</v>
      </c>
      <c r="T59" s="19">
        <v>1</v>
      </c>
      <c r="U59" s="19">
        <v>0</v>
      </c>
      <c r="V59" s="19">
        <v>0</v>
      </c>
      <c r="W59" s="19">
        <v>44</v>
      </c>
      <c r="X59" s="19">
        <v>0</v>
      </c>
      <c r="Y59" s="19">
        <v>0</v>
      </c>
      <c r="Z59" s="19">
        <v>0</v>
      </c>
      <c r="AA59" s="19">
        <v>29</v>
      </c>
      <c r="AB59" s="19">
        <v>0</v>
      </c>
      <c r="AC59" s="19">
        <v>50</v>
      </c>
      <c r="AD59" s="19">
        <v>1</v>
      </c>
      <c r="AE59" s="19">
        <v>0</v>
      </c>
      <c r="AF59" s="19">
        <v>0</v>
      </c>
      <c r="AG59" s="19">
        <v>24</v>
      </c>
      <c r="AH59" s="19">
        <v>0</v>
      </c>
      <c r="AI59" s="19">
        <v>175</v>
      </c>
      <c r="AJ59" s="19">
        <v>2</v>
      </c>
    </row>
    <row r="60" spans="2:36" ht="20.100000000000001" customHeight="1" thickBot="1" x14ac:dyDescent="0.25">
      <c r="B60" s="4" t="s">
        <v>243</v>
      </c>
      <c r="C60" s="19">
        <v>0</v>
      </c>
      <c r="D60" s="19">
        <v>0</v>
      </c>
      <c r="E60" s="19">
        <v>2</v>
      </c>
      <c r="F60" s="19">
        <v>0</v>
      </c>
      <c r="G60" s="19">
        <v>70</v>
      </c>
      <c r="H60" s="19">
        <v>0</v>
      </c>
      <c r="I60" s="19">
        <v>72</v>
      </c>
      <c r="J60" s="19">
        <v>2</v>
      </c>
      <c r="K60" s="19">
        <v>2</v>
      </c>
      <c r="L60" s="19">
        <v>0</v>
      </c>
      <c r="M60" s="19">
        <v>53</v>
      </c>
      <c r="N60" s="19">
        <v>0</v>
      </c>
      <c r="O60" s="19">
        <v>0</v>
      </c>
      <c r="P60" s="19">
        <v>0</v>
      </c>
      <c r="Q60" s="19">
        <v>199</v>
      </c>
      <c r="R60" s="19">
        <v>2</v>
      </c>
      <c r="S60" s="19">
        <v>14</v>
      </c>
      <c r="T60" s="19">
        <v>0</v>
      </c>
      <c r="U60" s="19">
        <v>0</v>
      </c>
      <c r="V60" s="19">
        <v>0</v>
      </c>
      <c r="W60" s="19">
        <v>12</v>
      </c>
      <c r="X60" s="19">
        <v>0</v>
      </c>
      <c r="Y60" s="19">
        <v>2</v>
      </c>
      <c r="Z60" s="19">
        <v>0</v>
      </c>
      <c r="AA60" s="19">
        <v>3</v>
      </c>
      <c r="AB60" s="19">
        <v>0</v>
      </c>
      <c r="AC60" s="19">
        <v>10</v>
      </c>
      <c r="AD60" s="19">
        <v>0</v>
      </c>
      <c r="AE60" s="19">
        <v>0</v>
      </c>
      <c r="AF60" s="19">
        <v>0</v>
      </c>
      <c r="AG60" s="19">
        <v>1</v>
      </c>
      <c r="AH60" s="19">
        <v>0</v>
      </c>
      <c r="AI60" s="19">
        <v>42</v>
      </c>
      <c r="AJ60" s="19">
        <v>0</v>
      </c>
    </row>
    <row r="61" spans="2:36" ht="20.100000000000001" customHeight="1" thickBot="1" x14ac:dyDescent="0.25">
      <c r="B61" s="4" t="s">
        <v>269</v>
      </c>
      <c r="C61" s="19">
        <v>1</v>
      </c>
      <c r="D61" s="19">
        <v>0</v>
      </c>
      <c r="E61" s="19">
        <v>8</v>
      </c>
      <c r="F61" s="19">
        <v>0</v>
      </c>
      <c r="G61" s="19">
        <v>178</v>
      </c>
      <c r="H61" s="19">
        <v>11</v>
      </c>
      <c r="I61" s="19">
        <v>133</v>
      </c>
      <c r="J61" s="19">
        <v>9</v>
      </c>
      <c r="K61" s="19">
        <v>3</v>
      </c>
      <c r="L61" s="19">
        <v>0</v>
      </c>
      <c r="M61" s="19">
        <v>14</v>
      </c>
      <c r="N61" s="19">
        <v>0</v>
      </c>
      <c r="O61" s="19">
        <v>2</v>
      </c>
      <c r="P61" s="19">
        <v>0</v>
      </c>
      <c r="Q61" s="19">
        <v>339</v>
      </c>
      <c r="R61" s="19">
        <v>20</v>
      </c>
      <c r="S61" s="19">
        <v>23</v>
      </c>
      <c r="T61" s="19">
        <v>0</v>
      </c>
      <c r="U61" s="19">
        <v>0</v>
      </c>
      <c r="V61" s="19">
        <v>0</v>
      </c>
      <c r="W61" s="19">
        <v>17</v>
      </c>
      <c r="X61" s="19">
        <v>0</v>
      </c>
      <c r="Y61" s="19">
        <v>2</v>
      </c>
      <c r="Z61" s="19">
        <v>0</v>
      </c>
      <c r="AA61" s="19">
        <v>20</v>
      </c>
      <c r="AB61" s="19">
        <v>0</v>
      </c>
      <c r="AC61" s="19">
        <v>34</v>
      </c>
      <c r="AD61" s="19">
        <v>0</v>
      </c>
      <c r="AE61" s="19">
        <v>0</v>
      </c>
      <c r="AF61" s="19">
        <v>0</v>
      </c>
      <c r="AG61" s="19">
        <v>6</v>
      </c>
      <c r="AH61" s="19">
        <v>0</v>
      </c>
      <c r="AI61" s="19">
        <v>102</v>
      </c>
      <c r="AJ61" s="19">
        <v>0</v>
      </c>
    </row>
    <row r="62" spans="2:36" ht="20.100000000000001" customHeight="1" thickBot="1" x14ac:dyDescent="0.25">
      <c r="B62" s="4" t="s">
        <v>245</v>
      </c>
      <c r="C62" s="19">
        <v>15</v>
      </c>
      <c r="D62" s="19">
        <v>2</v>
      </c>
      <c r="E62" s="19">
        <v>3</v>
      </c>
      <c r="F62" s="19">
        <v>1</v>
      </c>
      <c r="G62" s="19">
        <v>373</v>
      </c>
      <c r="H62" s="19">
        <v>28</v>
      </c>
      <c r="I62" s="19">
        <v>247</v>
      </c>
      <c r="J62" s="19">
        <v>26</v>
      </c>
      <c r="K62" s="19">
        <v>5</v>
      </c>
      <c r="L62" s="19">
        <v>0</v>
      </c>
      <c r="M62" s="19">
        <v>52</v>
      </c>
      <c r="N62" s="19">
        <v>19</v>
      </c>
      <c r="O62" s="19">
        <v>11</v>
      </c>
      <c r="P62" s="19">
        <v>1</v>
      </c>
      <c r="Q62" s="19">
        <v>706</v>
      </c>
      <c r="R62" s="19">
        <v>77</v>
      </c>
      <c r="S62" s="19">
        <v>17</v>
      </c>
      <c r="T62" s="19">
        <v>1</v>
      </c>
      <c r="U62" s="19">
        <v>0</v>
      </c>
      <c r="V62" s="19">
        <v>0</v>
      </c>
      <c r="W62" s="19">
        <v>40</v>
      </c>
      <c r="X62" s="19">
        <v>3</v>
      </c>
      <c r="Y62" s="19">
        <v>19</v>
      </c>
      <c r="Z62" s="19">
        <v>0</v>
      </c>
      <c r="AA62" s="19">
        <v>40</v>
      </c>
      <c r="AB62" s="19">
        <v>3</v>
      </c>
      <c r="AC62" s="19">
        <v>43</v>
      </c>
      <c r="AD62" s="19">
        <v>3</v>
      </c>
      <c r="AE62" s="19">
        <v>0</v>
      </c>
      <c r="AF62" s="19">
        <v>0</v>
      </c>
      <c r="AG62" s="19">
        <v>8</v>
      </c>
      <c r="AH62" s="19">
        <v>0</v>
      </c>
      <c r="AI62" s="19">
        <v>167</v>
      </c>
      <c r="AJ62" s="19">
        <v>10</v>
      </c>
    </row>
    <row r="63" spans="2:36" ht="20.100000000000001" customHeight="1" thickBot="1" x14ac:dyDescent="0.25">
      <c r="B63" s="4" t="s">
        <v>246</v>
      </c>
      <c r="C63" s="19">
        <v>1</v>
      </c>
      <c r="D63" s="19">
        <v>0</v>
      </c>
      <c r="E63" s="19">
        <v>12</v>
      </c>
      <c r="F63" s="19">
        <v>0</v>
      </c>
      <c r="G63" s="19">
        <v>229</v>
      </c>
      <c r="H63" s="19">
        <v>17</v>
      </c>
      <c r="I63" s="19">
        <v>218</v>
      </c>
      <c r="J63" s="19">
        <v>9</v>
      </c>
      <c r="K63" s="19">
        <v>9</v>
      </c>
      <c r="L63" s="19">
        <v>0</v>
      </c>
      <c r="M63" s="19">
        <v>37</v>
      </c>
      <c r="N63" s="19">
        <v>39</v>
      </c>
      <c r="O63" s="19">
        <v>0</v>
      </c>
      <c r="P63" s="19">
        <v>0</v>
      </c>
      <c r="Q63" s="19">
        <v>506</v>
      </c>
      <c r="R63" s="19">
        <v>65</v>
      </c>
      <c r="S63" s="19">
        <v>48</v>
      </c>
      <c r="T63" s="19">
        <v>0</v>
      </c>
      <c r="U63" s="19">
        <v>4</v>
      </c>
      <c r="V63" s="19">
        <v>0</v>
      </c>
      <c r="W63" s="19">
        <v>21</v>
      </c>
      <c r="X63" s="19">
        <v>0</v>
      </c>
      <c r="Y63" s="19">
        <v>2</v>
      </c>
      <c r="Z63" s="19">
        <v>0</v>
      </c>
      <c r="AA63" s="19">
        <v>1</v>
      </c>
      <c r="AB63" s="19">
        <v>0</v>
      </c>
      <c r="AC63" s="19">
        <v>48</v>
      </c>
      <c r="AD63" s="19">
        <v>0</v>
      </c>
      <c r="AE63" s="19">
        <v>0</v>
      </c>
      <c r="AF63" s="19">
        <v>0</v>
      </c>
      <c r="AG63" s="19">
        <v>6</v>
      </c>
      <c r="AH63" s="19">
        <v>0</v>
      </c>
      <c r="AI63" s="19">
        <v>130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711</v>
      </c>
      <c r="D64" s="9">
        <f t="shared" ref="D64:AJ64" si="0">SUM(D14:D63)</f>
        <v>574</v>
      </c>
      <c r="E64" s="9">
        <f t="shared" si="0"/>
        <v>2150</v>
      </c>
      <c r="F64" s="9">
        <f t="shared" si="0"/>
        <v>866</v>
      </c>
      <c r="G64" s="9">
        <f t="shared" si="0"/>
        <v>17922</v>
      </c>
      <c r="H64" s="9">
        <f t="shared" si="0"/>
        <v>5765</v>
      </c>
      <c r="I64" s="9">
        <f t="shared" si="0"/>
        <v>17984</v>
      </c>
      <c r="J64" s="9">
        <f t="shared" si="0"/>
        <v>5467</v>
      </c>
      <c r="K64" s="9">
        <f t="shared" si="0"/>
        <v>1721</v>
      </c>
      <c r="L64" s="9">
        <f t="shared" si="0"/>
        <v>330</v>
      </c>
      <c r="M64" s="9">
        <f t="shared" si="0"/>
        <v>3768</v>
      </c>
      <c r="N64" s="9">
        <f t="shared" si="0"/>
        <v>1572</v>
      </c>
      <c r="O64" s="9">
        <f t="shared" si="0"/>
        <v>1398</v>
      </c>
      <c r="P64" s="9">
        <f t="shared" si="0"/>
        <v>949</v>
      </c>
      <c r="Q64" s="9">
        <f t="shared" si="0"/>
        <v>45654</v>
      </c>
      <c r="R64" s="9">
        <f t="shared" si="0"/>
        <v>15523</v>
      </c>
      <c r="S64" s="9">
        <f t="shared" si="0"/>
        <v>4271</v>
      </c>
      <c r="T64" s="9">
        <f t="shared" si="0"/>
        <v>273</v>
      </c>
      <c r="U64" s="9">
        <f t="shared" si="0"/>
        <v>223</v>
      </c>
      <c r="V64" s="9">
        <f t="shared" si="0"/>
        <v>24</v>
      </c>
      <c r="W64" s="9">
        <f t="shared" si="0"/>
        <v>3919</v>
      </c>
      <c r="X64" s="9">
        <f t="shared" si="0"/>
        <v>192</v>
      </c>
      <c r="Y64" s="9">
        <f t="shared" si="0"/>
        <v>394</v>
      </c>
      <c r="Z64" s="9">
        <f t="shared" si="0"/>
        <v>32</v>
      </c>
      <c r="AA64" s="9">
        <f t="shared" si="0"/>
        <v>2214</v>
      </c>
      <c r="AB64" s="9">
        <f t="shared" si="0"/>
        <v>132</v>
      </c>
      <c r="AC64" s="9">
        <f t="shared" si="0"/>
        <v>5541</v>
      </c>
      <c r="AD64" s="9">
        <f t="shared" si="0"/>
        <v>331</v>
      </c>
      <c r="AE64" s="9">
        <f t="shared" si="0"/>
        <v>160</v>
      </c>
      <c r="AF64" s="9">
        <f t="shared" si="0"/>
        <v>18</v>
      </c>
      <c r="AG64" s="9">
        <f t="shared" si="0"/>
        <v>1599</v>
      </c>
      <c r="AH64" s="9">
        <f t="shared" si="0"/>
        <v>168</v>
      </c>
      <c r="AI64" s="9">
        <f t="shared" si="0"/>
        <v>18321</v>
      </c>
      <c r="AJ64" s="9">
        <f t="shared" si="0"/>
        <v>1170</v>
      </c>
    </row>
    <row r="65" spans="3:3" x14ac:dyDescent="0.2">
      <c r="C65" s="49"/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8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2" t="s">
        <v>274</v>
      </c>
      <c r="D12" s="93"/>
      <c r="E12" s="93"/>
      <c r="F12" s="93"/>
      <c r="G12" s="93"/>
      <c r="H12" s="93"/>
      <c r="I12" s="93"/>
      <c r="J12" s="93"/>
    </row>
    <row r="13" spans="2:10" ht="72" thickBot="1" x14ac:dyDescent="0.25">
      <c r="C13" s="22" t="s">
        <v>295</v>
      </c>
      <c r="D13" s="34" t="s">
        <v>193</v>
      </c>
      <c r="E13" s="34" t="s">
        <v>194</v>
      </c>
      <c r="F13" s="34" t="s">
        <v>195</v>
      </c>
      <c r="G13" s="34" t="s">
        <v>196</v>
      </c>
      <c r="H13" s="22" t="s">
        <v>290</v>
      </c>
      <c r="I13" s="34" t="s">
        <v>275</v>
      </c>
      <c r="J13" s="34" t="s">
        <v>276</v>
      </c>
    </row>
    <row r="14" spans="2:10" ht="20.100000000000001" customHeight="1" thickBot="1" x14ac:dyDescent="0.25">
      <c r="B14" s="3" t="s">
        <v>197</v>
      </c>
      <c r="C14" s="18">
        <v>1101</v>
      </c>
      <c r="D14" s="18">
        <v>504</v>
      </c>
      <c r="E14" s="18">
        <v>4</v>
      </c>
      <c r="F14" s="18">
        <v>573</v>
      </c>
      <c r="G14" s="18">
        <v>20</v>
      </c>
      <c r="H14" s="18">
        <v>0</v>
      </c>
      <c r="I14" s="18">
        <v>490</v>
      </c>
      <c r="J14" s="18">
        <v>611</v>
      </c>
    </row>
    <row r="15" spans="2:10" ht="20.100000000000001" customHeight="1" thickBot="1" x14ac:dyDescent="0.25">
      <c r="B15" s="4" t="s">
        <v>198</v>
      </c>
      <c r="C15" s="19">
        <v>1280</v>
      </c>
      <c r="D15" s="19">
        <v>1127</v>
      </c>
      <c r="E15" s="19">
        <v>7</v>
      </c>
      <c r="F15" s="19">
        <v>145</v>
      </c>
      <c r="G15" s="19">
        <v>1</v>
      </c>
      <c r="H15" s="19">
        <v>21</v>
      </c>
      <c r="I15" s="19">
        <v>1119</v>
      </c>
      <c r="J15" s="19">
        <v>161</v>
      </c>
    </row>
    <row r="16" spans="2:10" ht="20.100000000000001" customHeight="1" thickBot="1" x14ac:dyDescent="0.25">
      <c r="B16" s="4" t="s">
        <v>199</v>
      </c>
      <c r="C16" s="19">
        <v>418</v>
      </c>
      <c r="D16" s="19">
        <v>339</v>
      </c>
      <c r="E16" s="19">
        <v>6</v>
      </c>
      <c r="F16" s="19">
        <v>73</v>
      </c>
      <c r="G16" s="19">
        <v>0</v>
      </c>
      <c r="H16" s="19">
        <v>0</v>
      </c>
      <c r="I16" s="19">
        <v>351</v>
      </c>
      <c r="J16" s="19">
        <v>67</v>
      </c>
    </row>
    <row r="17" spans="2:10" ht="20.100000000000001" customHeight="1" thickBot="1" x14ac:dyDescent="0.25">
      <c r="B17" s="4" t="s">
        <v>200</v>
      </c>
      <c r="C17" s="19">
        <v>1177</v>
      </c>
      <c r="D17" s="19">
        <v>929</v>
      </c>
      <c r="E17" s="19">
        <v>6</v>
      </c>
      <c r="F17" s="19">
        <v>239</v>
      </c>
      <c r="G17" s="19">
        <v>3</v>
      </c>
      <c r="H17" s="19">
        <v>6</v>
      </c>
      <c r="I17" s="19">
        <v>925</v>
      </c>
      <c r="J17" s="19">
        <v>252</v>
      </c>
    </row>
    <row r="18" spans="2:10" ht="20.100000000000001" customHeight="1" thickBot="1" x14ac:dyDescent="0.25">
      <c r="B18" s="4" t="s">
        <v>201</v>
      </c>
      <c r="C18" s="19">
        <v>539</v>
      </c>
      <c r="D18" s="19">
        <v>345</v>
      </c>
      <c r="E18" s="19">
        <v>5</v>
      </c>
      <c r="F18" s="19">
        <v>189</v>
      </c>
      <c r="G18" s="19">
        <v>0</v>
      </c>
      <c r="H18" s="19">
        <v>0</v>
      </c>
      <c r="I18" s="19">
        <v>348</v>
      </c>
      <c r="J18" s="19">
        <v>191</v>
      </c>
    </row>
    <row r="19" spans="2:10" ht="20.100000000000001" customHeight="1" thickBot="1" x14ac:dyDescent="0.25">
      <c r="B19" s="4" t="s">
        <v>202</v>
      </c>
      <c r="C19" s="19">
        <v>549</v>
      </c>
      <c r="D19" s="19">
        <v>487</v>
      </c>
      <c r="E19" s="19">
        <v>21</v>
      </c>
      <c r="F19" s="19">
        <v>39</v>
      </c>
      <c r="G19" s="19">
        <v>2</v>
      </c>
      <c r="H19" s="19">
        <v>13</v>
      </c>
      <c r="I19" s="19">
        <v>504</v>
      </c>
      <c r="J19" s="19">
        <v>45</v>
      </c>
    </row>
    <row r="20" spans="2:10" ht="20.100000000000001" customHeight="1" thickBot="1" x14ac:dyDescent="0.25">
      <c r="B20" s="4" t="s">
        <v>203</v>
      </c>
      <c r="C20" s="19">
        <v>1486</v>
      </c>
      <c r="D20" s="19">
        <v>905</v>
      </c>
      <c r="E20" s="19">
        <v>19</v>
      </c>
      <c r="F20" s="19">
        <v>543</v>
      </c>
      <c r="G20" s="19">
        <v>19</v>
      </c>
      <c r="H20" s="19">
        <v>10</v>
      </c>
      <c r="I20" s="19">
        <v>929</v>
      </c>
      <c r="J20" s="19">
        <v>557</v>
      </c>
    </row>
    <row r="21" spans="2:10" ht="20.100000000000001" customHeight="1" thickBot="1" x14ac:dyDescent="0.25">
      <c r="B21" s="4" t="s">
        <v>204</v>
      </c>
      <c r="C21" s="19">
        <v>1889</v>
      </c>
      <c r="D21" s="19">
        <v>1557</v>
      </c>
      <c r="E21" s="19">
        <v>30</v>
      </c>
      <c r="F21" s="19">
        <v>296</v>
      </c>
      <c r="G21" s="19">
        <v>6</v>
      </c>
      <c r="H21" s="19">
        <v>1</v>
      </c>
      <c r="I21" s="19">
        <v>1600</v>
      </c>
      <c r="J21" s="19">
        <v>289</v>
      </c>
    </row>
    <row r="22" spans="2:10" ht="20.100000000000001" customHeight="1" thickBot="1" x14ac:dyDescent="0.25">
      <c r="B22" s="4" t="s">
        <v>205</v>
      </c>
      <c r="C22" s="19">
        <v>175</v>
      </c>
      <c r="D22" s="19">
        <v>113</v>
      </c>
      <c r="E22" s="19">
        <v>0</v>
      </c>
      <c r="F22" s="19">
        <v>62</v>
      </c>
      <c r="G22" s="19">
        <v>0</v>
      </c>
      <c r="H22" s="19">
        <v>2</v>
      </c>
      <c r="I22" s="19">
        <v>107</v>
      </c>
      <c r="J22" s="19">
        <v>68</v>
      </c>
    </row>
    <row r="23" spans="2:10" ht="20.100000000000001" customHeight="1" thickBot="1" x14ac:dyDescent="0.25">
      <c r="B23" s="4" t="s">
        <v>206</v>
      </c>
      <c r="C23" s="19">
        <v>69</v>
      </c>
      <c r="D23" s="19">
        <v>34</v>
      </c>
      <c r="E23" s="19">
        <v>13</v>
      </c>
      <c r="F23" s="19">
        <v>20</v>
      </c>
      <c r="G23" s="19">
        <v>2</v>
      </c>
      <c r="H23" s="19">
        <v>0</v>
      </c>
      <c r="I23" s="19">
        <v>48</v>
      </c>
      <c r="J23" s="19">
        <v>21</v>
      </c>
    </row>
    <row r="24" spans="2:10" ht="20.100000000000001" customHeight="1" thickBot="1" x14ac:dyDescent="0.25">
      <c r="B24" s="4" t="s">
        <v>207</v>
      </c>
      <c r="C24" s="19">
        <v>707</v>
      </c>
      <c r="D24" s="19">
        <v>404</v>
      </c>
      <c r="E24" s="19">
        <v>4</v>
      </c>
      <c r="F24" s="19">
        <v>297</v>
      </c>
      <c r="G24" s="19">
        <v>2</v>
      </c>
      <c r="H24" s="19">
        <v>14</v>
      </c>
      <c r="I24" s="19">
        <v>430</v>
      </c>
      <c r="J24" s="19">
        <v>277</v>
      </c>
    </row>
    <row r="25" spans="2:10" ht="20.100000000000001" customHeight="1" thickBot="1" x14ac:dyDescent="0.25">
      <c r="B25" s="4" t="s">
        <v>208</v>
      </c>
      <c r="C25" s="19">
        <v>869</v>
      </c>
      <c r="D25" s="19">
        <v>698</v>
      </c>
      <c r="E25" s="19">
        <v>7</v>
      </c>
      <c r="F25" s="19">
        <v>161</v>
      </c>
      <c r="G25" s="19">
        <v>3</v>
      </c>
      <c r="H25" s="19">
        <v>25</v>
      </c>
      <c r="I25" s="19">
        <v>701</v>
      </c>
      <c r="J25" s="19">
        <v>168</v>
      </c>
    </row>
    <row r="26" spans="2:10" ht="20.100000000000001" customHeight="1" thickBot="1" x14ac:dyDescent="0.25">
      <c r="B26" s="4" t="s">
        <v>209</v>
      </c>
      <c r="C26" s="19">
        <v>1396</v>
      </c>
      <c r="D26" s="19">
        <v>764</v>
      </c>
      <c r="E26" s="19">
        <v>34</v>
      </c>
      <c r="F26" s="19">
        <v>584</v>
      </c>
      <c r="G26" s="19">
        <v>14</v>
      </c>
      <c r="H26" s="19">
        <v>4</v>
      </c>
      <c r="I26" s="19">
        <v>745</v>
      </c>
      <c r="J26" s="19">
        <v>651</v>
      </c>
    </row>
    <row r="27" spans="2:10" ht="20.100000000000001" customHeight="1" thickBot="1" x14ac:dyDescent="0.25">
      <c r="B27" s="4" t="s">
        <v>210</v>
      </c>
      <c r="C27" s="19">
        <v>920</v>
      </c>
      <c r="D27" s="19">
        <v>727</v>
      </c>
      <c r="E27" s="19">
        <v>7</v>
      </c>
      <c r="F27" s="19">
        <v>185</v>
      </c>
      <c r="G27" s="19">
        <v>1</v>
      </c>
      <c r="H27" s="19">
        <v>6</v>
      </c>
      <c r="I27" s="19">
        <v>726</v>
      </c>
      <c r="J27" s="19">
        <v>194</v>
      </c>
    </row>
    <row r="28" spans="2:10" ht="20.100000000000001" customHeight="1" thickBot="1" x14ac:dyDescent="0.25">
      <c r="B28" s="4" t="s">
        <v>211</v>
      </c>
      <c r="C28" s="19">
        <v>934</v>
      </c>
      <c r="D28" s="19">
        <v>715</v>
      </c>
      <c r="E28" s="19">
        <v>12</v>
      </c>
      <c r="F28" s="19">
        <v>197</v>
      </c>
      <c r="G28" s="19">
        <v>10</v>
      </c>
      <c r="H28" s="19">
        <v>4</v>
      </c>
      <c r="I28" s="19">
        <v>729</v>
      </c>
      <c r="J28" s="19">
        <v>205</v>
      </c>
    </row>
    <row r="29" spans="2:10" ht="20.100000000000001" customHeight="1" thickBot="1" x14ac:dyDescent="0.25">
      <c r="B29" s="5" t="s">
        <v>212</v>
      </c>
      <c r="C29" s="27">
        <v>405</v>
      </c>
      <c r="D29" s="27">
        <v>290</v>
      </c>
      <c r="E29" s="27">
        <v>3</v>
      </c>
      <c r="F29" s="27">
        <v>112</v>
      </c>
      <c r="G29" s="27">
        <v>0</v>
      </c>
      <c r="H29" s="27">
        <v>17</v>
      </c>
      <c r="I29" s="27">
        <v>299</v>
      </c>
      <c r="J29" s="27">
        <v>106</v>
      </c>
    </row>
    <row r="30" spans="2:10" ht="20.100000000000001" customHeight="1" thickBot="1" x14ac:dyDescent="0.25">
      <c r="B30" s="6" t="s">
        <v>213</v>
      </c>
      <c r="C30" s="29">
        <v>111</v>
      </c>
      <c r="D30" s="29">
        <v>94</v>
      </c>
      <c r="E30" s="29">
        <v>1</v>
      </c>
      <c r="F30" s="29">
        <v>16</v>
      </c>
      <c r="G30" s="29">
        <v>0</v>
      </c>
      <c r="H30" s="29">
        <v>0</v>
      </c>
      <c r="I30" s="29">
        <v>94</v>
      </c>
      <c r="J30" s="29">
        <v>17</v>
      </c>
    </row>
    <row r="31" spans="2:10" ht="20.100000000000001" customHeight="1" thickBot="1" x14ac:dyDescent="0.25">
      <c r="B31" s="4" t="s">
        <v>214</v>
      </c>
      <c r="C31" s="29">
        <v>290</v>
      </c>
      <c r="D31" s="29">
        <v>153</v>
      </c>
      <c r="E31" s="29">
        <v>3</v>
      </c>
      <c r="F31" s="29">
        <v>133</v>
      </c>
      <c r="G31" s="29">
        <v>1</v>
      </c>
      <c r="H31" s="29">
        <v>1</v>
      </c>
      <c r="I31" s="29">
        <v>153</v>
      </c>
      <c r="J31" s="29">
        <v>137</v>
      </c>
    </row>
    <row r="32" spans="2:10" ht="20.100000000000001" customHeight="1" thickBot="1" x14ac:dyDescent="0.25">
      <c r="B32" s="4" t="s">
        <v>215</v>
      </c>
      <c r="C32" s="28">
        <v>238</v>
      </c>
      <c r="D32" s="28">
        <v>191</v>
      </c>
      <c r="E32" s="28">
        <v>0</v>
      </c>
      <c r="F32" s="28">
        <v>47</v>
      </c>
      <c r="G32" s="28">
        <v>0</v>
      </c>
      <c r="H32" s="28">
        <v>3</v>
      </c>
      <c r="I32" s="28">
        <v>200</v>
      </c>
      <c r="J32" s="28">
        <v>38</v>
      </c>
    </row>
    <row r="33" spans="2:10" ht="20.100000000000001" customHeight="1" thickBot="1" x14ac:dyDescent="0.25">
      <c r="B33" s="4" t="s">
        <v>216</v>
      </c>
      <c r="C33" s="19">
        <v>125</v>
      </c>
      <c r="D33" s="19">
        <v>98</v>
      </c>
      <c r="E33" s="19">
        <v>1</v>
      </c>
      <c r="F33" s="19">
        <v>26</v>
      </c>
      <c r="G33" s="19">
        <v>0</v>
      </c>
      <c r="H33" s="19">
        <v>0</v>
      </c>
      <c r="I33" s="19">
        <v>106</v>
      </c>
      <c r="J33" s="19">
        <v>19</v>
      </c>
    </row>
    <row r="34" spans="2:10" ht="20.100000000000001" customHeight="1" thickBot="1" x14ac:dyDescent="0.25">
      <c r="B34" s="4" t="s">
        <v>217</v>
      </c>
      <c r="C34" s="19">
        <v>138</v>
      </c>
      <c r="D34" s="19">
        <v>103</v>
      </c>
      <c r="E34" s="19">
        <v>1</v>
      </c>
      <c r="F34" s="19">
        <v>34</v>
      </c>
      <c r="G34" s="19">
        <v>0</v>
      </c>
      <c r="H34" s="19">
        <v>0</v>
      </c>
      <c r="I34" s="19">
        <v>103</v>
      </c>
      <c r="J34" s="19">
        <v>35</v>
      </c>
    </row>
    <row r="35" spans="2:10" ht="20.100000000000001" customHeight="1" thickBot="1" x14ac:dyDescent="0.25">
      <c r="B35" s="4" t="s">
        <v>218</v>
      </c>
      <c r="C35" s="19">
        <v>99</v>
      </c>
      <c r="D35" s="19">
        <v>54</v>
      </c>
      <c r="E35" s="19">
        <v>0</v>
      </c>
      <c r="F35" s="19">
        <v>45</v>
      </c>
      <c r="G35" s="19">
        <v>0</v>
      </c>
      <c r="H35" s="19">
        <v>4</v>
      </c>
      <c r="I35" s="19">
        <v>56</v>
      </c>
      <c r="J35" s="19">
        <v>43</v>
      </c>
    </row>
    <row r="36" spans="2:10" ht="20.100000000000001" customHeight="1" thickBot="1" x14ac:dyDescent="0.25">
      <c r="B36" s="4" t="s">
        <v>219</v>
      </c>
      <c r="C36" s="19">
        <v>104</v>
      </c>
      <c r="D36" s="19">
        <v>49</v>
      </c>
      <c r="E36" s="19">
        <v>2</v>
      </c>
      <c r="F36" s="19">
        <v>53</v>
      </c>
      <c r="G36" s="19">
        <v>0</v>
      </c>
      <c r="H36" s="19">
        <v>0</v>
      </c>
      <c r="I36" s="19">
        <v>58</v>
      </c>
      <c r="J36" s="19">
        <v>46</v>
      </c>
    </row>
    <row r="37" spans="2:10" ht="20.100000000000001" customHeight="1" thickBot="1" x14ac:dyDescent="0.25">
      <c r="B37" s="4" t="s">
        <v>220</v>
      </c>
      <c r="C37" s="19">
        <v>464</v>
      </c>
      <c r="D37" s="19">
        <v>309</v>
      </c>
      <c r="E37" s="19">
        <v>7</v>
      </c>
      <c r="F37" s="19">
        <v>148</v>
      </c>
      <c r="G37" s="19">
        <v>0</v>
      </c>
      <c r="H37" s="19">
        <v>0</v>
      </c>
      <c r="I37" s="19">
        <v>309</v>
      </c>
      <c r="J37" s="19">
        <v>155</v>
      </c>
    </row>
    <row r="38" spans="2:10" ht="20.100000000000001" customHeight="1" thickBot="1" x14ac:dyDescent="0.25">
      <c r="B38" s="4" t="s">
        <v>221</v>
      </c>
      <c r="C38" s="19">
        <v>109</v>
      </c>
      <c r="D38" s="19">
        <v>84</v>
      </c>
      <c r="E38" s="19">
        <v>0</v>
      </c>
      <c r="F38" s="19">
        <v>25</v>
      </c>
      <c r="G38" s="19">
        <v>0</v>
      </c>
      <c r="H38" s="19">
        <v>1</v>
      </c>
      <c r="I38" s="19">
        <v>86</v>
      </c>
      <c r="J38" s="19">
        <v>23</v>
      </c>
    </row>
    <row r="39" spans="2:10" ht="20.100000000000001" customHeight="1" thickBot="1" x14ac:dyDescent="0.25">
      <c r="B39" s="4" t="s">
        <v>222</v>
      </c>
      <c r="C39" s="19">
        <v>347</v>
      </c>
      <c r="D39" s="19">
        <v>242</v>
      </c>
      <c r="E39" s="19">
        <v>1</v>
      </c>
      <c r="F39" s="19">
        <v>104</v>
      </c>
      <c r="G39" s="19">
        <v>0</v>
      </c>
      <c r="H39" s="19">
        <v>0</v>
      </c>
      <c r="I39" s="19">
        <v>247</v>
      </c>
      <c r="J39" s="19">
        <v>100</v>
      </c>
    </row>
    <row r="40" spans="2:10" ht="20.100000000000001" customHeight="1" thickBot="1" x14ac:dyDescent="0.25">
      <c r="B40" s="4" t="s">
        <v>223</v>
      </c>
      <c r="C40" s="19">
        <v>446</v>
      </c>
      <c r="D40" s="19">
        <v>324</v>
      </c>
      <c r="E40" s="19">
        <v>8</v>
      </c>
      <c r="F40" s="19">
        <v>107</v>
      </c>
      <c r="G40" s="19">
        <v>7</v>
      </c>
      <c r="H40" s="19">
        <v>5</v>
      </c>
      <c r="I40" s="19">
        <v>317</v>
      </c>
      <c r="J40" s="19">
        <v>129</v>
      </c>
    </row>
    <row r="41" spans="2:10" ht="20.100000000000001" customHeight="1" thickBot="1" x14ac:dyDescent="0.25">
      <c r="B41" s="4" t="s">
        <v>224</v>
      </c>
      <c r="C41" s="19">
        <v>183</v>
      </c>
      <c r="D41" s="19">
        <v>107</v>
      </c>
      <c r="E41" s="19">
        <v>0</v>
      </c>
      <c r="F41" s="19">
        <v>76</v>
      </c>
      <c r="G41" s="19">
        <v>0</v>
      </c>
      <c r="H41" s="19">
        <v>0</v>
      </c>
      <c r="I41" s="19">
        <v>105</v>
      </c>
      <c r="J41" s="19">
        <v>78</v>
      </c>
    </row>
    <row r="42" spans="2:10" ht="20.100000000000001" customHeight="1" thickBot="1" x14ac:dyDescent="0.25">
      <c r="B42" s="4" t="s">
        <v>225</v>
      </c>
      <c r="C42" s="19">
        <v>160</v>
      </c>
      <c r="D42" s="19">
        <v>102</v>
      </c>
      <c r="E42" s="19">
        <v>2</v>
      </c>
      <c r="F42" s="19">
        <v>43</v>
      </c>
      <c r="G42" s="19">
        <v>13</v>
      </c>
      <c r="H42" s="19">
        <v>0</v>
      </c>
      <c r="I42" s="19">
        <v>102</v>
      </c>
      <c r="J42" s="19">
        <v>58</v>
      </c>
    </row>
    <row r="43" spans="2:10" ht="20.100000000000001" customHeight="1" thickBot="1" x14ac:dyDescent="0.25">
      <c r="B43" s="4" t="s">
        <v>226</v>
      </c>
      <c r="C43" s="19">
        <v>582</v>
      </c>
      <c r="D43" s="19">
        <v>398</v>
      </c>
      <c r="E43" s="19">
        <v>0</v>
      </c>
      <c r="F43" s="19">
        <v>183</v>
      </c>
      <c r="G43" s="19">
        <v>1</v>
      </c>
      <c r="H43" s="19">
        <v>0</v>
      </c>
      <c r="I43" s="19">
        <v>402</v>
      </c>
      <c r="J43" s="19">
        <v>180</v>
      </c>
    </row>
    <row r="44" spans="2:10" ht="20.100000000000001" customHeight="1" thickBot="1" x14ac:dyDescent="0.25">
      <c r="B44" s="4" t="s">
        <v>227</v>
      </c>
      <c r="C44" s="19">
        <v>3758</v>
      </c>
      <c r="D44" s="19">
        <v>2149</v>
      </c>
      <c r="E44" s="19">
        <v>63</v>
      </c>
      <c r="F44" s="19">
        <v>1449</v>
      </c>
      <c r="G44" s="19">
        <v>97</v>
      </c>
      <c r="H44" s="19">
        <v>11</v>
      </c>
      <c r="I44" s="19">
        <v>2090</v>
      </c>
      <c r="J44" s="19">
        <v>1668</v>
      </c>
    </row>
    <row r="45" spans="2:10" ht="20.100000000000001" customHeight="1" thickBot="1" x14ac:dyDescent="0.25">
      <c r="B45" s="4" t="s">
        <v>228</v>
      </c>
      <c r="C45" s="19">
        <v>580</v>
      </c>
      <c r="D45" s="19">
        <v>331</v>
      </c>
      <c r="E45" s="19">
        <v>1</v>
      </c>
      <c r="F45" s="19">
        <v>244</v>
      </c>
      <c r="G45" s="19">
        <v>4</v>
      </c>
      <c r="H45" s="19">
        <v>1</v>
      </c>
      <c r="I45" s="19">
        <v>339</v>
      </c>
      <c r="J45" s="19">
        <v>241</v>
      </c>
    </row>
    <row r="46" spans="2:10" ht="20.100000000000001" customHeight="1" thickBot="1" x14ac:dyDescent="0.25">
      <c r="B46" s="4" t="s">
        <v>229</v>
      </c>
      <c r="C46" s="19">
        <v>380</v>
      </c>
      <c r="D46" s="19">
        <v>176</v>
      </c>
      <c r="E46" s="19">
        <v>0</v>
      </c>
      <c r="F46" s="19">
        <v>204</v>
      </c>
      <c r="G46" s="19">
        <v>0</v>
      </c>
      <c r="H46" s="19">
        <v>12</v>
      </c>
      <c r="I46" s="19">
        <v>188</v>
      </c>
      <c r="J46" s="19">
        <v>192</v>
      </c>
    </row>
    <row r="47" spans="2:10" ht="20.100000000000001" customHeight="1" thickBot="1" x14ac:dyDescent="0.25">
      <c r="B47" s="4" t="s">
        <v>230</v>
      </c>
      <c r="C47" s="19">
        <v>736</v>
      </c>
      <c r="D47" s="19">
        <v>445</v>
      </c>
      <c r="E47" s="19">
        <v>2</v>
      </c>
      <c r="F47" s="19">
        <v>257</v>
      </c>
      <c r="G47" s="19">
        <v>32</v>
      </c>
      <c r="H47" s="19">
        <v>0</v>
      </c>
      <c r="I47" s="19">
        <v>443</v>
      </c>
      <c r="J47" s="19">
        <v>293</v>
      </c>
    </row>
    <row r="48" spans="2:10" ht="20.100000000000001" customHeight="1" thickBot="1" x14ac:dyDescent="0.25">
      <c r="B48" s="4" t="s">
        <v>231</v>
      </c>
      <c r="C48" s="19">
        <v>2213</v>
      </c>
      <c r="D48" s="19">
        <v>1304</v>
      </c>
      <c r="E48" s="19">
        <v>7</v>
      </c>
      <c r="F48" s="19">
        <v>897</v>
      </c>
      <c r="G48" s="19">
        <v>5</v>
      </c>
      <c r="H48" s="19">
        <v>16</v>
      </c>
      <c r="I48" s="19">
        <v>1302</v>
      </c>
      <c r="J48" s="19">
        <v>911</v>
      </c>
    </row>
    <row r="49" spans="2:10" ht="20.100000000000001" customHeight="1" thickBot="1" x14ac:dyDescent="0.25">
      <c r="B49" s="4" t="s">
        <v>232</v>
      </c>
      <c r="C49" s="19">
        <v>462</v>
      </c>
      <c r="D49" s="19">
        <v>265</v>
      </c>
      <c r="E49" s="19">
        <v>2</v>
      </c>
      <c r="F49" s="19">
        <v>195</v>
      </c>
      <c r="G49" s="19">
        <v>0</v>
      </c>
      <c r="H49" s="19">
        <v>3</v>
      </c>
      <c r="I49" s="19">
        <v>276</v>
      </c>
      <c r="J49" s="19">
        <v>186</v>
      </c>
    </row>
    <row r="50" spans="2:10" ht="20.100000000000001" customHeight="1" thickBot="1" x14ac:dyDescent="0.25">
      <c r="B50" s="4" t="s">
        <v>233</v>
      </c>
      <c r="C50" s="19">
        <v>2783</v>
      </c>
      <c r="D50" s="19">
        <v>1737</v>
      </c>
      <c r="E50" s="19">
        <v>27</v>
      </c>
      <c r="F50" s="19">
        <v>1006</v>
      </c>
      <c r="G50" s="19">
        <v>11</v>
      </c>
      <c r="H50" s="19">
        <v>32</v>
      </c>
      <c r="I50" s="19">
        <v>1717</v>
      </c>
      <c r="J50" s="19">
        <v>1066</v>
      </c>
    </row>
    <row r="51" spans="2:10" ht="20.100000000000001" customHeight="1" thickBot="1" x14ac:dyDescent="0.25">
      <c r="B51" s="4" t="s">
        <v>234</v>
      </c>
      <c r="C51" s="19">
        <v>569</v>
      </c>
      <c r="D51" s="19">
        <v>511</v>
      </c>
      <c r="E51" s="19">
        <v>2</v>
      </c>
      <c r="F51" s="19">
        <v>55</v>
      </c>
      <c r="G51" s="19">
        <v>1</v>
      </c>
      <c r="H51" s="19">
        <v>34</v>
      </c>
      <c r="I51" s="19">
        <v>506</v>
      </c>
      <c r="J51" s="19">
        <v>63</v>
      </c>
    </row>
    <row r="52" spans="2:10" ht="20.100000000000001" customHeight="1" thickBot="1" x14ac:dyDescent="0.25">
      <c r="B52" s="4" t="s">
        <v>235</v>
      </c>
      <c r="C52" s="19">
        <v>343</v>
      </c>
      <c r="D52" s="19">
        <v>304</v>
      </c>
      <c r="E52" s="19">
        <v>1</v>
      </c>
      <c r="F52" s="19">
        <v>38</v>
      </c>
      <c r="G52" s="19">
        <v>0</v>
      </c>
      <c r="H52" s="19">
        <v>9</v>
      </c>
      <c r="I52" s="19">
        <v>304</v>
      </c>
      <c r="J52" s="19">
        <v>39</v>
      </c>
    </row>
    <row r="53" spans="2:10" ht="20.100000000000001" customHeight="1" thickBot="1" x14ac:dyDescent="0.25">
      <c r="B53" s="4" t="s">
        <v>236</v>
      </c>
      <c r="C53" s="19">
        <v>803</v>
      </c>
      <c r="D53" s="19">
        <v>633</v>
      </c>
      <c r="E53" s="19">
        <v>3</v>
      </c>
      <c r="F53" s="19">
        <v>167</v>
      </c>
      <c r="G53" s="19">
        <v>0</v>
      </c>
      <c r="H53" s="19">
        <v>63</v>
      </c>
      <c r="I53" s="19">
        <v>672</v>
      </c>
      <c r="J53" s="19">
        <v>131</v>
      </c>
    </row>
    <row r="54" spans="2:10" ht="20.100000000000001" customHeight="1" thickBot="1" x14ac:dyDescent="0.25">
      <c r="B54" s="4" t="s">
        <v>237</v>
      </c>
      <c r="C54" s="19">
        <v>212</v>
      </c>
      <c r="D54" s="19">
        <v>158</v>
      </c>
      <c r="E54" s="19">
        <v>1</v>
      </c>
      <c r="F54" s="19">
        <v>53</v>
      </c>
      <c r="G54" s="19">
        <v>0</v>
      </c>
      <c r="H54" s="19">
        <v>0</v>
      </c>
      <c r="I54" s="19">
        <v>164</v>
      </c>
      <c r="J54" s="19">
        <v>48</v>
      </c>
    </row>
    <row r="55" spans="2:10" ht="20.100000000000001" customHeight="1" thickBot="1" x14ac:dyDescent="0.25">
      <c r="B55" s="4" t="s">
        <v>238</v>
      </c>
      <c r="C55" s="19">
        <v>263</v>
      </c>
      <c r="D55" s="19">
        <v>207</v>
      </c>
      <c r="E55" s="19">
        <v>0</v>
      </c>
      <c r="F55" s="19">
        <v>53</v>
      </c>
      <c r="G55" s="19">
        <v>3</v>
      </c>
      <c r="H55" s="19">
        <v>1</v>
      </c>
      <c r="I55" s="19">
        <v>222</v>
      </c>
      <c r="J55" s="19">
        <v>41</v>
      </c>
    </row>
    <row r="56" spans="2:10" ht="20.100000000000001" customHeight="1" thickBot="1" x14ac:dyDescent="0.25">
      <c r="B56" s="4" t="s">
        <v>239</v>
      </c>
      <c r="C56" s="19">
        <v>603</v>
      </c>
      <c r="D56" s="19">
        <v>476</v>
      </c>
      <c r="E56" s="19">
        <v>1</v>
      </c>
      <c r="F56" s="19">
        <v>119</v>
      </c>
      <c r="G56" s="19">
        <v>7</v>
      </c>
      <c r="H56" s="19">
        <v>9</v>
      </c>
      <c r="I56" s="19">
        <v>497</v>
      </c>
      <c r="J56" s="19">
        <v>106</v>
      </c>
    </row>
    <row r="57" spans="2:10" ht="20.100000000000001" customHeight="1" thickBot="1" x14ac:dyDescent="0.25">
      <c r="B57" s="4" t="s">
        <v>240</v>
      </c>
      <c r="C57" s="19">
        <v>5564</v>
      </c>
      <c r="D57" s="19">
        <v>3189</v>
      </c>
      <c r="E57" s="19">
        <v>53</v>
      </c>
      <c r="F57" s="19">
        <v>2308</v>
      </c>
      <c r="G57" s="19">
        <v>14</v>
      </c>
      <c r="H57" s="19">
        <v>23</v>
      </c>
      <c r="I57" s="19">
        <v>3180</v>
      </c>
      <c r="J57" s="19">
        <v>2384</v>
      </c>
    </row>
    <row r="58" spans="2:10" ht="20.100000000000001" customHeight="1" thickBot="1" x14ac:dyDescent="0.25">
      <c r="B58" s="4" t="s">
        <v>241</v>
      </c>
      <c r="C58" s="19">
        <v>1552</v>
      </c>
      <c r="D58" s="19">
        <v>999</v>
      </c>
      <c r="E58" s="19">
        <v>10</v>
      </c>
      <c r="F58" s="19">
        <v>541</v>
      </c>
      <c r="G58" s="19">
        <v>2</v>
      </c>
      <c r="H58" s="19">
        <v>17</v>
      </c>
      <c r="I58" s="19">
        <v>975</v>
      </c>
      <c r="J58" s="19">
        <v>577</v>
      </c>
    </row>
    <row r="59" spans="2:10" ht="20.100000000000001" customHeight="1" thickBot="1" x14ac:dyDescent="0.25">
      <c r="B59" s="4" t="s">
        <v>242</v>
      </c>
      <c r="C59" s="19">
        <v>414</v>
      </c>
      <c r="D59" s="19">
        <v>178</v>
      </c>
      <c r="E59" s="19">
        <v>25</v>
      </c>
      <c r="F59" s="19">
        <v>199</v>
      </c>
      <c r="G59" s="19">
        <v>12</v>
      </c>
      <c r="H59" s="19">
        <v>12</v>
      </c>
      <c r="I59" s="19">
        <v>214</v>
      </c>
      <c r="J59" s="19">
        <v>200</v>
      </c>
    </row>
    <row r="60" spans="2:10" ht="20.100000000000001" customHeight="1" thickBot="1" x14ac:dyDescent="0.25">
      <c r="B60" s="4" t="s">
        <v>243</v>
      </c>
      <c r="C60" s="19">
        <v>123</v>
      </c>
      <c r="D60" s="19">
        <v>50</v>
      </c>
      <c r="E60" s="19">
        <v>0</v>
      </c>
      <c r="F60" s="19">
        <v>73</v>
      </c>
      <c r="G60" s="19">
        <v>0</v>
      </c>
      <c r="H60" s="19">
        <v>2</v>
      </c>
      <c r="I60" s="19">
        <v>49</v>
      </c>
      <c r="J60" s="19">
        <v>74</v>
      </c>
    </row>
    <row r="61" spans="2:10" ht="20.100000000000001" customHeight="1" thickBot="1" x14ac:dyDescent="0.25">
      <c r="B61" s="4" t="s">
        <v>269</v>
      </c>
      <c r="C61" s="19">
        <v>278</v>
      </c>
      <c r="D61" s="19">
        <v>165</v>
      </c>
      <c r="E61" s="19">
        <v>7</v>
      </c>
      <c r="F61" s="19">
        <v>104</v>
      </c>
      <c r="G61" s="19">
        <v>2</v>
      </c>
      <c r="H61" s="19">
        <v>3</v>
      </c>
      <c r="I61" s="19">
        <v>165</v>
      </c>
      <c r="J61" s="19">
        <v>113</v>
      </c>
    </row>
    <row r="62" spans="2:10" ht="20.100000000000001" customHeight="1" thickBot="1" x14ac:dyDescent="0.25">
      <c r="B62" s="4" t="s">
        <v>245</v>
      </c>
      <c r="C62" s="19">
        <v>629</v>
      </c>
      <c r="D62" s="19">
        <v>354</v>
      </c>
      <c r="E62" s="19">
        <v>7</v>
      </c>
      <c r="F62" s="19">
        <v>265</v>
      </c>
      <c r="G62" s="19">
        <v>3</v>
      </c>
      <c r="H62" s="19">
        <v>7</v>
      </c>
      <c r="I62" s="19">
        <v>356</v>
      </c>
      <c r="J62" s="19">
        <v>273</v>
      </c>
    </row>
    <row r="63" spans="2:10" ht="20.100000000000001" customHeight="1" thickBot="1" x14ac:dyDescent="0.25">
      <c r="B63" s="4" t="s">
        <v>246</v>
      </c>
      <c r="C63" s="19">
        <v>299</v>
      </c>
      <c r="D63" s="19">
        <v>182</v>
      </c>
      <c r="E63" s="19">
        <v>2</v>
      </c>
      <c r="F63" s="19">
        <v>115</v>
      </c>
      <c r="G63" s="19">
        <v>0</v>
      </c>
      <c r="H63" s="19">
        <v>27</v>
      </c>
      <c r="I63" s="19">
        <v>197</v>
      </c>
      <c r="J63" s="19">
        <v>102</v>
      </c>
    </row>
    <row r="64" spans="2:10" ht="20.100000000000001" customHeight="1" thickBot="1" x14ac:dyDescent="0.25">
      <c r="B64" s="7" t="s">
        <v>22</v>
      </c>
      <c r="C64" s="9">
        <f>SUM(C14:C63)</f>
        <v>39874</v>
      </c>
      <c r="D64" s="9">
        <f t="shared" ref="D64:J64" si="0">SUM(D14:D63)</f>
        <v>26059</v>
      </c>
      <c r="E64" s="9">
        <f t="shared" si="0"/>
        <v>418</v>
      </c>
      <c r="F64" s="9">
        <f t="shared" si="0"/>
        <v>13097</v>
      </c>
      <c r="G64" s="9">
        <f t="shared" si="0"/>
        <v>298</v>
      </c>
      <c r="H64" s="9">
        <f>SUM(H14:H63)</f>
        <v>419</v>
      </c>
      <c r="I64" s="9">
        <f t="shared" si="0"/>
        <v>26245</v>
      </c>
      <c r="J64" s="9">
        <f t="shared" si="0"/>
        <v>13629</v>
      </c>
    </row>
    <row r="66" spans="2:6" x14ac:dyDescent="0.2">
      <c r="C66" s="49"/>
    </row>
    <row r="67" spans="2:6" ht="14.25" customHeight="1" x14ac:dyDescent="0.2">
      <c r="B67" s="94" t="s">
        <v>291</v>
      </c>
      <c r="C67" s="94"/>
      <c r="D67" s="94"/>
      <c r="E67" s="94"/>
      <c r="F67" s="94"/>
    </row>
    <row r="68" spans="2:6" ht="14.25" x14ac:dyDescent="0.2">
      <c r="B68" s="109" t="s">
        <v>296</v>
      </c>
      <c r="C68" s="109"/>
      <c r="D68" s="109"/>
      <c r="E68" s="109"/>
      <c r="F68" s="109"/>
    </row>
  </sheetData>
  <mergeCells count="3">
    <mergeCell ref="C12:J12"/>
    <mergeCell ref="B67:F67"/>
    <mergeCell ref="B68:F6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2" t="s">
        <v>263</v>
      </c>
      <c r="C9" s="93"/>
    </row>
    <row r="10" spans="2:3" ht="20.100000000000001" customHeight="1" thickBot="1" x14ac:dyDescent="0.25">
      <c r="B10" s="3" t="s">
        <v>197</v>
      </c>
      <c r="C10" s="18">
        <v>524</v>
      </c>
    </row>
    <row r="11" spans="2:3" ht="20.100000000000001" customHeight="1" thickBot="1" x14ac:dyDescent="0.25">
      <c r="B11" s="4" t="s">
        <v>198</v>
      </c>
      <c r="C11" s="19">
        <v>743</v>
      </c>
    </row>
    <row r="12" spans="2:3" ht="20.100000000000001" customHeight="1" thickBot="1" x14ac:dyDescent="0.25">
      <c r="B12" s="4" t="s">
        <v>199</v>
      </c>
      <c r="C12" s="19">
        <v>612</v>
      </c>
    </row>
    <row r="13" spans="2:3" ht="20.100000000000001" customHeight="1" thickBot="1" x14ac:dyDescent="0.25">
      <c r="B13" s="4" t="s">
        <v>200</v>
      </c>
      <c r="C13" s="19">
        <v>594</v>
      </c>
    </row>
    <row r="14" spans="2:3" ht="20.100000000000001" customHeight="1" thickBot="1" x14ac:dyDescent="0.25">
      <c r="B14" s="4" t="s">
        <v>201</v>
      </c>
      <c r="C14" s="19">
        <v>416</v>
      </c>
    </row>
    <row r="15" spans="2:3" ht="20.100000000000001" customHeight="1" thickBot="1" x14ac:dyDescent="0.25">
      <c r="B15" s="4" t="s">
        <v>202</v>
      </c>
      <c r="C15" s="19">
        <v>302</v>
      </c>
    </row>
    <row r="16" spans="2:3" ht="20.100000000000001" customHeight="1" thickBot="1" x14ac:dyDescent="0.25">
      <c r="B16" s="4" t="s">
        <v>203</v>
      </c>
      <c r="C16" s="19">
        <v>480</v>
      </c>
    </row>
    <row r="17" spans="2:3" ht="20.100000000000001" customHeight="1" thickBot="1" x14ac:dyDescent="0.25">
      <c r="B17" s="4" t="s">
        <v>204</v>
      </c>
      <c r="C17" s="19">
        <v>470</v>
      </c>
    </row>
    <row r="18" spans="2:3" ht="20.100000000000001" customHeight="1" thickBot="1" x14ac:dyDescent="0.25">
      <c r="B18" s="4" t="s">
        <v>205</v>
      </c>
      <c r="C18" s="19">
        <v>139</v>
      </c>
    </row>
    <row r="19" spans="2:3" ht="20.100000000000001" customHeight="1" thickBot="1" x14ac:dyDescent="0.25">
      <c r="B19" s="4" t="s">
        <v>206</v>
      </c>
      <c r="C19" s="19">
        <v>58</v>
      </c>
    </row>
    <row r="20" spans="2:3" ht="20.100000000000001" customHeight="1" thickBot="1" x14ac:dyDescent="0.25">
      <c r="B20" s="4" t="s">
        <v>207</v>
      </c>
      <c r="C20" s="19">
        <v>363</v>
      </c>
    </row>
    <row r="21" spans="2:3" ht="20.100000000000001" customHeight="1" thickBot="1" x14ac:dyDescent="0.25">
      <c r="B21" s="4" t="s">
        <v>208</v>
      </c>
      <c r="C21" s="19">
        <v>461</v>
      </c>
    </row>
    <row r="22" spans="2:3" ht="20.100000000000001" customHeight="1" thickBot="1" x14ac:dyDescent="0.25">
      <c r="B22" s="4" t="s">
        <v>209</v>
      </c>
      <c r="C22" s="19">
        <v>866</v>
      </c>
    </row>
    <row r="23" spans="2:3" ht="20.100000000000001" customHeight="1" thickBot="1" x14ac:dyDescent="0.25">
      <c r="B23" s="4" t="s">
        <v>210</v>
      </c>
      <c r="C23" s="19">
        <v>1271</v>
      </c>
    </row>
    <row r="24" spans="2:3" ht="20.100000000000001" customHeight="1" thickBot="1" x14ac:dyDescent="0.25">
      <c r="B24" s="4" t="s">
        <v>211</v>
      </c>
      <c r="C24" s="19">
        <v>891</v>
      </c>
    </row>
    <row r="25" spans="2:3" ht="20.100000000000001" customHeight="1" thickBot="1" x14ac:dyDescent="0.25">
      <c r="B25" s="5" t="s">
        <v>212</v>
      </c>
      <c r="C25" s="27">
        <v>235</v>
      </c>
    </row>
    <row r="26" spans="2:3" ht="20.100000000000001" customHeight="1" thickBot="1" x14ac:dyDescent="0.25">
      <c r="B26" s="6" t="s">
        <v>213</v>
      </c>
      <c r="C26" s="29">
        <v>21</v>
      </c>
    </row>
    <row r="27" spans="2:3" ht="20.100000000000001" customHeight="1" thickBot="1" x14ac:dyDescent="0.25">
      <c r="B27" s="4" t="s">
        <v>214</v>
      </c>
      <c r="C27" s="29">
        <v>129</v>
      </c>
    </row>
    <row r="28" spans="2:3" ht="20.100000000000001" customHeight="1" thickBot="1" x14ac:dyDescent="0.25">
      <c r="B28" s="4" t="s">
        <v>215</v>
      </c>
      <c r="C28" s="28">
        <v>158</v>
      </c>
    </row>
    <row r="29" spans="2:3" ht="20.100000000000001" customHeight="1" thickBot="1" x14ac:dyDescent="0.25">
      <c r="B29" s="4" t="s">
        <v>216</v>
      </c>
      <c r="C29" s="19">
        <v>31</v>
      </c>
    </row>
    <row r="30" spans="2:3" ht="20.100000000000001" customHeight="1" thickBot="1" x14ac:dyDescent="0.25">
      <c r="B30" s="4" t="s">
        <v>217</v>
      </c>
      <c r="C30" s="19">
        <v>14</v>
      </c>
    </row>
    <row r="31" spans="2:3" ht="20.100000000000001" customHeight="1" thickBot="1" x14ac:dyDescent="0.25">
      <c r="B31" s="4" t="s">
        <v>218</v>
      </c>
      <c r="C31" s="19">
        <v>30</v>
      </c>
    </row>
    <row r="32" spans="2:3" ht="20.100000000000001" customHeight="1" thickBot="1" x14ac:dyDescent="0.25">
      <c r="B32" s="4" t="s">
        <v>219</v>
      </c>
      <c r="C32" s="19">
        <v>35</v>
      </c>
    </row>
    <row r="33" spans="2:3" ht="20.100000000000001" customHeight="1" thickBot="1" x14ac:dyDescent="0.25">
      <c r="B33" s="4" t="s">
        <v>220</v>
      </c>
      <c r="C33" s="19">
        <v>27</v>
      </c>
    </row>
    <row r="34" spans="2:3" ht="20.100000000000001" customHeight="1" thickBot="1" x14ac:dyDescent="0.25">
      <c r="B34" s="4" t="s">
        <v>221</v>
      </c>
      <c r="C34" s="19">
        <v>0</v>
      </c>
    </row>
    <row r="35" spans="2:3" ht="20.100000000000001" customHeight="1" thickBot="1" x14ac:dyDescent="0.25">
      <c r="B35" s="4" t="s">
        <v>222</v>
      </c>
      <c r="C35" s="19">
        <v>53</v>
      </c>
    </row>
    <row r="36" spans="2:3" ht="20.100000000000001" customHeight="1" thickBot="1" x14ac:dyDescent="0.25">
      <c r="B36" s="4" t="s">
        <v>223</v>
      </c>
      <c r="C36" s="19">
        <v>347</v>
      </c>
    </row>
    <row r="37" spans="2:3" ht="20.100000000000001" customHeight="1" thickBot="1" x14ac:dyDescent="0.25">
      <c r="B37" s="4" t="s">
        <v>224</v>
      </c>
      <c r="C37" s="19">
        <v>19</v>
      </c>
    </row>
    <row r="38" spans="2:3" ht="20.100000000000001" customHeight="1" thickBot="1" x14ac:dyDescent="0.25">
      <c r="B38" s="4" t="s">
        <v>225</v>
      </c>
      <c r="C38" s="19">
        <v>80</v>
      </c>
    </row>
    <row r="39" spans="2:3" ht="20.100000000000001" customHeight="1" thickBot="1" x14ac:dyDescent="0.25">
      <c r="B39" s="4" t="s">
        <v>226</v>
      </c>
      <c r="C39" s="19">
        <v>364</v>
      </c>
    </row>
    <row r="40" spans="2:3" ht="20.100000000000001" customHeight="1" thickBot="1" x14ac:dyDescent="0.25">
      <c r="B40" s="4" t="s">
        <v>227</v>
      </c>
      <c r="C40" s="19">
        <v>678</v>
      </c>
    </row>
    <row r="41" spans="2:3" ht="20.100000000000001" customHeight="1" thickBot="1" x14ac:dyDescent="0.25">
      <c r="B41" s="4" t="s">
        <v>228</v>
      </c>
      <c r="C41" s="19">
        <v>107</v>
      </c>
    </row>
    <row r="42" spans="2:3" ht="20.100000000000001" customHeight="1" thickBot="1" x14ac:dyDescent="0.25">
      <c r="B42" s="4" t="s">
        <v>229</v>
      </c>
      <c r="C42" s="19">
        <v>365</v>
      </c>
    </row>
    <row r="43" spans="2:3" ht="20.100000000000001" customHeight="1" thickBot="1" x14ac:dyDescent="0.25">
      <c r="B43" s="4" t="s">
        <v>230</v>
      </c>
      <c r="C43" s="19">
        <v>340</v>
      </c>
    </row>
    <row r="44" spans="2:3" ht="20.100000000000001" customHeight="1" thickBot="1" x14ac:dyDescent="0.25">
      <c r="B44" s="4" t="s">
        <v>231</v>
      </c>
      <c r="C44" s="19">
        <v>1310</v>
      </c>
    </row>
    <row r="45" spans="2:3" ht="20.100000000000001" customHeight="1" thickBot="1" x14ac:dyDescent="0.25">
      <c r="B45" s="4" t="s">
        <v>232</v>
      </c>
      <c r="C45" s="19">
        <v>436</v>
      </c>
    </row>
    <row r="46" spans="2:3" ht="20.100000000000001" customHeight="1" thickBot="1" x14ac:dyDescent="0.25">
      <c r="B46" s="4" t="s">
        <v>233</v>
      </c>
      <c r="C46" s="19">
        <v>1173</v>
      </c>
    </row>
    <row r="47" spans="2:3" ht="20.100000000000001" customHeight="1" thickBot="1" x14ac:dyDescent="0.25">
      <c r="B47" s="4" t="s">
        <v>234</v>
      </c>
      <c r="C47" s="19">
        <v>316</v>
      </c>
    </row>
    <row r="48" spans="2:3" ht="20.100000000000001" customHeight="1" thickBot="1" x14ac:dyDescent="0.25">
      <c r="B48" s="4" t="s">
        <v>235</v>
      </c>
      <c r="C48" s="19">
        <v>134</v>
      </c>
    </row>
    <row r="49" spans="2:3" ht="20.100000000000001" customHeight="1" thickBot="1" x14ac:dyDescent="0.25">
      <c r="B49" s="4" t="s">
        <v>236</v>
      </c>
      <c r="C49" s="19">
        <v>234</v>
      </c>
    </row>
    <row r="50" spans="2:3" ht="20.100000000000001" customHeight="1" thickBot="1" x14ac:dyDescent="0.25">
      <c r="B50" s="4" t="s">
        <v>237</v>
      </c>
      <c r="C50" s="19">
        <v>21</v>
      </c>
    </row>
    <row r="51" spans="2:3" ht="20.100000000000001" customHeight="1" thickBot="1" x14ac:dyDescent="0.25">
      <c r="B51" s="4" t="s">
        <v>238</v>
      </c>
      <c r="C51" s="19">
        <v>94</v>
      </c>
    </row>
    <row r="52" spans="2:3" ht="20.100000000000001" customHeight="1" thickBot="1" x14ac:dyDescent="0.25">
      <c r="B52" s="4" t="s">
        <v>239</v>
      </c>
      <c r="C52" s="19">
        <v>303</v>
      </c>
    </row>
    <row r="53" spans="2:3" ht="20.100000000000001" customHeight="1" thickBot="1" x14ac:dyDescent="0.25">
      <c r="B53" s="4" t="s">
        <v>240</v>
      </c>
      <c r="C53" s="19">
        <v>767</v>
      </c>
    </row>
    <row r="54" spans="2:3" ht="20.100000000000001" customHeight="1" thickBot="1" x14ac:dyDescent="0.25">
      <c r="B54" s="4" t="s">
        <v>241</v>
      </c>
      <c r="C54" s="19">
        <v>1439</v>
      </c>
    </row>
    <row r="55" spans="2:3" ht="20.100000000000001" customHeight="1" thickBot="1" x14ac:dyDescent="0.25">
      <c r="B55" s="4" t="s">
        <v>242</v>
      </c>
      <c r="C55" s="19">
        <v>322</v>
      </c>
    </row>
    <row r="56" spans="2:3" ht="20.100000000000001" customHeight="1" thickBot="1" x14ac:dyDescent="0.25">
      <c r="B56" s="4" t="s">
        <v>243</v>
      </c>
      <c r="C56" s="19">
        <v>208</v>
      </c>
    </row>
    <row r="57" spans="2:3" ht="20.100000000000001" customHeight="1" thickBot="1" x14ac:dyDescent="0.25">
      <c r="B57" s="4" t="s">
        <v>269</v>
      </c>
      <c r="C57" s="19">
        <v>264</v>
      </c>
    </row>
    <row r="58" spans="2:3" ht="20.100000000000001" customHeight="1" thickBot="1" x14ac:dyDescent="0.25">
      <c r="B58" s="4" t="s">
        <v>245</v>
      </c>
      <c r="C58" s="19">
        <v>569</v>
      </c>
    </row>
    <row r="59" spans="2:3" ht="20.100000000000001" customHeight="1" thickBot="1" x14ac:dyDescent="0.25">
      <c r="B59" s="4" t="s">
        <v>246</v>
      </c>
      <c r="C59" s="19">
        <v>188</v>
      </c>
    </row>
    <row r="60" spans="2:3" ht="20.100000000000001" customHeight="1" thickBot="1" x14ac:dyDescent="0.25">
      <c r="B60" s="7" t="s">
        <v>22</v>
      </c>
      <c r="C60" s="9">
        <f>SUM(C10:C59)</f>
        <v>19001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2" t="s">
        <v>264</v>
      </c>
      <c r="D9" s="93"/>
      <c r="E9" s="93"/>
      <c r="F9" s="93"/>
      <c r="G9" s="93"/>
      <c r="H9" s="92" t="s">
        <v>265</v>
      </c>
      <c r="I9" s="93"/>
      <c r="J9" s="93"/>
      <c r="K9" s="93"/>
      <c r="L9" s="93"/>
      <c r="M9" s="92" t="s">
        <v>35</v>
      </c>
      <c r="N9" s="93"/>
      <c r="O9" s="93"/>
      <c r="P9" s="93"/>
      <c r="Q9" s="93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197</v>
      </c>
      <c r="C11" s="18">
        <v>623</v>
      </c>
      <c r="D11" s="18">
        <v>267</v>
      </c>
      <c r="E11" s="18">
        <v>304</v>
      </c>
      <c r="F11" s="18">
        <v>40</v>
      </c>
      <c r="G11" s="18">
        <v>12</v>
      </c>
      <c r="H11" s="18">
        <v>3</v>
      </c>
      <c r="I11" s="18">
        <v>0</v>
      </c>
      <c r="J11" s="18">
        <v>0</v>
      </c>
      <c r="K11" s="18">
        <v>3</v>
      </c>
      <c r="L11" s="18">
        <v>0</v>
      </c>
      <c r="M11" s="18">
        <v>626</v>
      </c>
      <c r="N11" s="18">
        <v>267</v>
      </c>
      <c r="O11" s="18">
        <v>304</v>
      </c>
      <c r="P11" s="18">
        <v>43</v>
      </c>
      <c r="Q11" s="18">
        <v>12</v>
      </c>
    </row>
    <row r="12" spans="2:17" ht="20.100000000000001" customHeight="1" thickBot="1" x14ac:dyDescent="0.25">
      <c r="B12" s="4" t="s">
        <v>198</v>
      </c>
      <c r="C12" s="19">
        <v>953</v>
      </c>
      <c r="D12" s="19">
        <v>740</v>
      </c>
      <c r="E12" s="19">
        <v>113</v>
      </c>
      <c r="F12" s="19">
        <v>99</v>
      </c>
      <c r="G12" s="19">
        <v>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953</v>
      </c>
      <c r="N12" s="19">
        <v>740</v>
      </c>
      <c r="O12" s="19">
        <v>113</v>
      </c>
      <c r="P12" s="19">
        <v>99</v>
      </c>
      <c r="Q12" s="19">
        <v>1</v>
      </c>
    </row>
    <row r="13" spans="2:17" ht="20.100000000000001" customHeight="1" thickBot="1" x14ac:dyDescent="0.25">
      <c r="B13" s="4" t="s">
        <v>199</v>
      </c>
      <c r="C13" s="19">
        <v>742</v>
      </c>
      <c r="D13" s="19">
        <v>549</v>
      </c>
      <c r="E13" s="19">
        <v>167</v>
      </c>
      <c r="F13" s="19">
        <v>24</v>
      </c>
      <c r="G13" s="19">
        <v>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742</v>
      </c>
      <c r="N13" s="19">
        <v>549</v>
      </c>
      <c r="O13" s="19">
        <v>167</v>
      </c>
      <c r="P13" s="19">
        <v>24</v>
      </c>
      <c r="Q13" s="19">
        <v>2</v>
      </c>
    </row>
    <row r="14" spans="2:17" ht="20.100000000000001" customHeight="1" thickBot="1" x14ac:dyDescent="0.25">
      <c r="B14" s="4" t="s">
        <v>200</v>
      </c>
      <c r="C14" s="19">
        <v>921</v>
      </c>
      <c r="D14" s="19">
        <v>714</v>
      </c>
      <c r="E14" s="19">
        <v>156</v>
      </c>
      <c r="F14" s="19">
        <v>47</v>
      </c>
      <c r="G14" s="19">
        <v>4</v>
      </c>
      <c r="H14" s="19">
        <v>3</v>
      </c>
      <c r="I14" s="19">
        <v>2</v>
      </c>
      <c r="J14" s="19">
        <v>1</v>
      </c>
      <c r="K14" s="19">
        <v>0</v>
      </c>
      <c r="L14" s="19">
        <v>0</v>
      </c>
      <c r="M14" s="19">
        <v>924</v>
      </c>
      <c r="N14" s="19">
        <v>716</v>
      </c>
      <c r="O14" s="19">
        <v>157</v>
      </c>
      <c r="P14" s="19">
        <v>47</v>
      </c>
      <c r="Q14" s="19">
        <v>4</v>
      </c>
    </row>
    <row r="15" spans="2:17" ht="20.100000000000001" customHeight="1" thickBot="1" x14ac:dyDescent="0.25">
      <c r="B15" s="4" t="s">
        <v>201</v>
      </c>
      <c r="C15" s="19">
        <v>499</v>
      </c>
      <c r="D15" s="19">
        <v>298</v>
      </c>
      <c r="E15" s="19">
        <v>158</v>
      </c>
      <c r="F15" s="19">
        <v>41</v>
      </c>
      <c r="G15" s="19">
        <v>2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499</v>
      </c>
      <c r="N15" s="19">
        <v>298</v>
      </c>
      <c r="O15" s="19">
        <v>158</v>
      </c>
      <c r="P15" s="19">
        <v>41</v>
      </c>
      <c r="Q15" s="19">
        <v>2</v>
      </c>
    </row>
    <row r="16" spans="2:17" ht="20.100000000000001" customHeight="1" thickBot="1" x14ac:dyDescent="0.25">
      <c r="B16" s="4" t="s">
        <v>202</v>
      </c>
      <c r="C16" s="19">
        <v>377</v>
      </c>
      <c r="D16" s="19">
        <v>332</v>
      </c>
      <c r="E16" s="19">
        <v>15</v>
      </c>
      <c r="F16" s="19">
        <v>29</v>
      </c>
      <c r="G16" s="19">
        <v>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377</v>
      </c>
      <c r="N16" s="19">
        <v>332</v>
      </c>
      <c r="O16" s="19">
        <v>15</v>
      </c>
      <c r="P16" s="19">
        <v>29</v>
      </c>
      <c r="Q16" s="19">
        <v>1</v>
      </c>
    </row>
    <row r="17" spans="2:17" ht="20.100000000000001" customHeight="1" thickBot="1" x14ac:dyDescent="0.25">
      <c r="B17" s="4" t="s">
        <v>203</v>
      </c>
      <c r="C17" s="19">
        <v>793</v>
      </c>
      <c r="D17" s="19">
        <v>410</v>
      </c>
      <c r="E17" s="19">
        <v>235</v>
      </c>
      <c r="F17" s="19">
        <v>108</v>
      </c>
      <c r="G17" s="19">
        <v>40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793</v>
      </c>
      <c r="N17" s="19">
        <v>410</v>
      </c>
      <c r="O17" s="19">
        <v>235</v>
      </c>
      <c r="P17" s="19">
        <v>108</v>
      </c>
      <c r="Q17" s="19">
        <v>40</v>
      </c>
    </row>
    <row r="18" spans="2:17" ht="20.100000000000001" customHeight="1" thickBot="1" x14ac:dyDescent="0.25">
      <c r="B18" s="4" t="s">
        <v>204</v>
      </c>
      <c r="C18" s="19">
        <v>854</v>
      </c>
      <c r="D18" s="19">
        <v>559</v>
      </c>
      <c r="E18" s="19">
        <v>71</v>
      </c>
      <c r="F18" s="19">
        <v>218</v>
      </c>
      <c r="G18" s="19">
        <v>6</v>
      </c>
      <c r="H18" s="19">
        <v>1</v>
      </c>
      <c r="I18" s="19">
        <v>0</v>
      </c>
      <c r="J18" s="19">
        <v>1</v>
      </c>
      <c r="K18" s="19">
        <v>0</v>
      </c>
      <c r="L18" s="19">
        <v>0</v>
      </c>
      <c r="M18" s="19">
        <v>855</v>
      </c>
      <c r="N18" s="19">
        <v>559</v>
      </c>
      <c r="O18" s="19">
        <v>72</v>
      </c>
      <c r="P18" s="19">
        <v>218</v>
      </c>
      <c r="Q18" s="19">
        <v>6</v>
      </c>
    </row>
    <row r="19" spans="2:17" ht="20.100000000000001" customHeight="1" thickBot="1" x14ac:dyDescent="0.25">
      <c r="B19" s="4" t="s">
        <v>205</v>
      </c>
      <c r="C19" s="19">
        <v>156</v>
      </c>
      <c r="D19" s="19">
        <v>92</v>
      </c>
      <c r="E19" s="19">
        <v>60</v>
      </c>
      <c r="F19" s="19">
        <v>4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156</v>
      </c>
      <c r="N19" s="19">
        <v>92</v>
      </c>
      <c r="O19" s="19">
        <v>60</v>
      </c>
      <c r="P19" s="19">
        <v>4</v>
      </c>
      <c r="Q19" s="19">
        <v>0</v>
      </c>
    </row>
    <row r="20" spans="2:17" ht="20.100000000000001" customHeight="1" thickBot="1" x14ac:dyDescent="0.25">
      <c r="B20" s="4" t="s">
        <v>206</v>
      </c>
      <c r="C20" s="19">
        <v>72</v>
      </c>
      <c r="D20" s="19">
        <v>53</v>
      </c>
      <c r="E20" s="19">
        <v>17</v>
      </c>
      <c r="F20" s="19">
        <v>2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72</v>
      </c>
      <c r="N20" s="19">
        <v>53</v>
      </c>
      <c r="O20" s="19">
        <v>17</v>
      </c>
      <c r="P20" s="19">
        <v>2</v>
      </c>
      <c r="Q20" s="19">
        <v>0</v>
      </c>
    </row>
    <row r="21" spans="2:17" ht="20.100000000000001" customHeight="1" thickBot="1" x14ac:dyDescent="0.25">
      <c r="B21" s="4" t="s">
        <v>207</v>
      </c>
      <c r="C21" s="19">
        <v>511</v>
      </c>
      <c r="D21" s="19">
        <v>273</v>
      </c>
      <c r="E21" s="19">
        <v>192</v>
      </c>
      <c r="F21" s="19">
        <v>36</v>
      </c>
      <c r="G21" s="19">
        <v>10</v>
      </c>
      <c r="H21" s="19">
        <v>6</v>
      </c>
      <c r="I21" s="19">
        <v>4</v>
      </c>
      <c r="J21" s="19">
        <v>1</v>
      </c>
      <c r="K21" s="19">
        <v>1</v>
      </c>
      <c r="L21" s="19">
        <v>0</v>
      </c>
      <c r="M21" s="19">
        <v>517</v>
      </c>
      <c r="N21" s="19">
        <v>277</v>
      </c>
      <c r="O21" s="19">
        <v>193</v>
      </c>
      <c r="P21" s="19">
        <v>37</v>
      </c>
      <c r="Q21" s="19">
        <v>10</v>
      </c>
    </row>
    <row r="22" spans="2:17" ht="20.100000000000001" customHeight="1" thickBot="1" x14ac:dyDescent="0.25">
      <c r="B22" s="4" t="s">
        <v>208</v>
      </c>
      <c r="C22" s="19">
        <v>561</v>
      </c>
      <c r="D22" s="19">
        <v>417</v>
      </c>
      <c r="E22" s="19">
        <v>105</v>
      </c>
      <c r="F22" s="19">
        <v>38</v>
      </c>
      <c r="G22" s="19">
        <v>1</v>
      </c>
      <c r="H22" s="19">
        <v>8</v>
      </c>
      <c r="I22" s="19">
        <v>7</v>
      </c>
      <c r="J22" s="19">
        <v>1</v>
      </c>
      <c r="K22" s="19">
        <v>0</v>
      </c>
      <c r="L22" s="19">
        <v>0</v>
      </c>
      <c r="M22" s="19">
        <v>569</v>
      </c>
      <c r="N22" s="19">
        <v>424</v>
      </c>
      <c r="O22" s="19">
        <v>106</v>
      </c>
      <c r="P22" s="19">
        <v>38</v>
      </c>
      <c r="Q22" s="19">
        <v>1</v>
      </c>
    </row>
    <row r="23" spans="2:17" ht="20.100000000000001" customHeight="1" thickBot="1" x14ac:dyDescent="0.25">
      <c r="B23" s="4" t="s">
        <v>209</v>
      </c>
      <c r="C23" s="19">
        <v>1042</v>
      </c>
      <c r="D23" s="19">
        <v>567</v>
      </c>
      <c r="E23" s="19">
        <v>423</v>
      </c>
      <c r="F23" s="19">
        <v>35</v>
      </c>
      <c r="G23" s="19">
        <v>17</v>
      </c>
      <c r="H23" s="19">
        <v>1</v>
      </c>
      <c r="I23" s="19">
        <v>0</v>
      </c>
      <c r="J23" s="19">
        <v>1</v>
      </c>
      <c r="K23" s="19">
        <v>0</v>
      </c>
      <c r="L23" s="19">
        <v>0</v>
      </c>
      <c r="M23" s="19">
        <v>1043</v>
      </c>
      <c r="N23" s="19">
        <v>567</v>
      </c>
      <c r="O23" s="19">
        <v>424</v>
      </c>
      <c r="P23" s="19">
        <v>35</v>
      </c>
      <c r="Q23" s="19">
        <v>17</v>
      </c>
    </row>
    <row r="24" spans="2:17" ht="20.100000000000001" customHeight="1" thickBot="1" x14ac:dyDescent="0.25">
      <c r="B24" s="4" t="s">
        <v>210</v>
      </c>
      <c r="C24" s="19">
        <v>1743</v>
      </c>
      <c r="D24" s="19">
        <v>1300</v>
      </c>
      <c r="E24" s="19">
        <v>331</v>
      </c>
      <c r="F24" s="19">
        <v>98</v>
      </c>
      <c r="G24" s="19">
        <v>14</v>
      </c>
      <c r="H24" s="19">
        <v>4</v>
      </c>
      <c r="I24" s="19">
        <v>3</v>
      </c>
      <c r="J24" s="19">
        <v>1</v>
      </c>
      <c r="K24" s="19">
        <v>0</v>
      </c>
      <c r="L24" s="19">
        <v>0</v>
      </c>
      <c r="M24" s="19">
        <v>1747</v>
      </c>
      <c r="N24" s="19">
        <v>1303</v>
      </c>
      <c r="O24" s="19">
        <v>332</v>
      </c>
      <c r="P24" s="19">
        <v>98</v>
      </c>
      <c r="Q24" s="19">
        <v>14</v>
      </c>
    </row>
    <row r="25" spans="2:17" ht="20.100000000000001" customHeight="1" thickBot="1" x14ac:dyDescent="0.25">
      <c r="B25" s="4" t="s">
        <v>211</v>
      </c>
      <c r="C25" s="19">
        <v>1175</v>
      </c>
      <c r="D25" s="19">
        <v>785</v>
      </c>
      <c r="E25" s="19">
        <v>274</v>
      </c>
      <c r="F25" s="19">
        <v>103</v>
      </c>
      <c r="G25" s="19">
        <v>13</v>
      </c>
      <c r="H25" s="19">
        <v>5</v>
      </c>
      <c r="I25" s="19">
        <v>1</v>
      </c>
      <c r="J25" s="19">
        <v>1</v>
      </c>
      <c r="K25" s="19">
        <v>3</v>
      </c>
      <c r="L25" s="19">
        <v>0</v>
      </c>
      <c r="M25" s="19">
        <v>1180</v>
      </c>
      <c r="N25" s="19">
        <v>786</v>
      </c>
      <c r="O25" s="19">
        <v>275</v>
      </c>
      <c r="P25" s="19">
        <v>106</v>
      </c>
      <c r="Q25" s="19">
        <v>13</v>
      </c>
    </row>
    <row r="26" spans="2:17" ht="20.100000000000001" customHeight="1" thickBot="1" x14ac:dyDescent="0.25">
      <c r="B26" s="5" t="s">
        <v>212</v>
      </c>
      <c r="C26" s="27">
        <v>290</v>
      </c>
      <c r="D26" s="27">
        <v>205</v>
      </c>
      <c r="E26" s="27">
        <v>62</v>
      </c>
      <c r="F26" s="27">
        <v>22</v>
      </c>
      <c r="G26" s="27">
        <v>1</v>
      </c>
      <c r="H26" s="27">
        <v>2</v>
      </c>
      <c r="I26" s="27">
        <v>1</v>
      </c>
      <c r="J26" s="27">
        <v>1</v>
      </c>
      <c r="K26" s="27">
        <v>0</v>
      </c>
      <c r="L26" s="27">
        <v>0</v>
      </c>
      <c r="M26" s="27">
        <v>292</v>
      </c>
      <c r="N26" s="27">
        <v>206</v>
      </c>
      <c r="O26" s="27">
        <v>63</v>
      </c>
      <c r="P26" s="27">
        <v>22</v>
      </c>
      <c r="Q26" s="27">
        <v>1</v>
      </c>
    </row>
    <row r="27" spans="2:17" ht="20.100000000000001" customHeight="1" thickBot="1" x14ac:dyDescent="0.25">
      <c r="B27" s="6" t="s">
        <v>213</v>
      </c>
      <c r="C27" s="29">
        <v>37</v>
      </c>
      <c r="D27" s="29">
        <v>27</v>
      </c>
      <c r="E27" s="29">
        <v>4</v>
      </c>
      <c r="F27" s="29">
        <v>6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37</v>
      </c>
      <c r="N27" s="29">
        <v>27</v>
      </c>
      <c r="O27" s="29">
        <v>4</v>
      </c>
      <c r="P27" s="29">
        <v>6</v>
      </c>
      <c r="Q27" s="29">
        <v>0</v>
      </c>
    </row>
    <row r="28" spans="2:17" ht="20.100000000000001" customHeight="1" thickBot="1" x14ac:dyDescent="0.25">
      <c r="B28" s="4" t="s">
        <v>214</v>
      </c>
      <c r="C28" s="29">
        <v>133</v>
      </c>
      <c r="D28" s="29">
        <v>81</v>
      </c>
      <c r="E28" s="29">
        <v>50</v>
      </c>
      <c r="F28" s="29">
        <v>2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133</v>
      </c>
      <c r="N28" s="29">
        <v>81</v>
      </c>
      <c r="O28" s="29">
        <v>50</v>
      </c>
      <c r="P28" s="29">
        <v>2</v>
      </c>
      <c r="Q28" s="29">
        <v>0</v>
      </c>
    </row>
    <row r="29" spans="2:17" ht="20.100000000000001" customHeight="1" thickBot="1" x14ac:dyDescent="0.25">
      <c r="B29" s="4" t="s">
        <v>215</v>
      </c>
      <c r="C29" s="28">
        <v>193</v>
      </c>
      <c r="D29" s="28">
        <v>150</v>
      </c>
      <c r="E29" s="28">
        <v>23</v>
      </c>
      <c r="F29" s="28">
        <v>17</v>
      </c>
      <c r="G29" s="28">
        <v>3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193</v>
      </c>
      <c r="N29" s="28">
        <v>150</v>
      </c>
      <c r="O29" s="28">
        <v>23</v>
      </c>
      <c r="P29" s="28">
        <v>17</v>
      </c>
      <c r="Q29" s="28">
        <v>3</v>
      </c>
    </row>
    <row r="30" spans="2:17" ht="20.100000000000001" customHeight="1" thickBot="1" x14ac:dyDescent="0.25">
      <c r="B30" s="4" t="s">
        <v>216</v>
      </c>
      <c r="C30" s="19">
        <v>35</v>
      </c>
      <c r="D30" s="19">
        <v>31</v>
      </c>
      <c r="E30" s="19">
        <v>3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35</v>
      </c>
      <c r="N30" s="19">
        <v>31</v>
      </c>
      <c r="O30" s="19">
        <v>3</v>
      </c>
      <c r="P30" s="19">
        <v>1</v>
      </c>
      <c r="Q30" s="19">
        <v>0</v>
      </c>
    </row>
    <row r="31" spans="2:17" ht="20.100000000000001" customHeight="1" thickBot="1" x14ac:dyDescent="0.25">
      <c r="B31" s="4" t="s">
        <v>217</v>
      </c>
      <c r="C31" s="19">
        <v>54</v>
      </c>
      <c r="D31" s="19">
        <v>28</v>
      </c>
      <c r="E31" s="19">
        <v>7</v>
      </c>
      <c r="F31" s="19">
        <v>16</v>
      </c>
      <c r="G31" s="19">
        <v>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54</v>
      </c>
      <c r="N31" s="19">
        <v>28</v>
      </c>
      <c r="O31" s="19">
        <v>7</v>
      </c>
      <c r="P31" s="19">
        <v>16</v>
      </c>
      <c r="Q31" s="19">
        <v>3</v>
      </c>
    </row>
    <row r="32" spans="2:17" ht="20.100000000000001" customHeight="1" thickBot="1" x14ac:dyDescent="0.25">
      <c r="B32" s="4" t="s">
        <v>218</v>
      </c>
      <c r="C32" s="19">
        <v>46</v>
      </c>
      <c r="D32" s="19">
        <v>21</v>
      </c>
      <c r="E32" s="19">
        <v>19</v>
      </c>
      <c r="F32" s="19">
        <v>5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46</v>
      </c>
      <c r="N32" s="19">
        <v>21</v>
      </c>
      <c r="O32" s="19">
        <v>19</v>
      </c>
      <c r="P32" s="19">
        <v>5</v>
      </c>
      <c r="Q32" s="19">
        <v>1</v>
      </c>
    </row>
    <row r="33" spans="2:17" ht="20.100000000000001" customHeight="1" thickBot="1" x14ac:dyDescent="0.25">
      <c r="B33" s="4" t="s">
        <v>219</v>
      </c>
      <c r="C33" s="19">
        <v>38</v>
      </c>
      <c r="D33" s="19">
        <v>18</v>
      </c>
      <c r="E33" s="19">
        <v>18</v>
      </c>
      <c r="F33" s="19">
        <v>1</v>
      </c>
      <c r="G33" s="19">
        <v>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38</v>
      </c>
      <c r="N33" s="19">
        <v>18</v>
      </c>
      <c r="O33" s="19">
        <v>18</v>
      </c>
      <c r="P33" s="19">
        <v>1</v>
      </c>
      <c r="Q33" s="19">
        <v>1</v>
      </c>
    </row>
    <row r="34" spans="2:17" ht="20.100000000000001" customHeight="1" thickBot="1" x14ac:dyDescent="0.25">
      <c r="B34" s="4" t="s">
        <v>220</v>
      </c>
      <c r="C34" s="19">
        <v>72</v>
      </c>
      <c r="D34" s="19">
        <v>44</v>
      </c>
      <c r="E34" s="19">
        <v>0</v>
      </c>
      <c r="F34" s="19">
        <v>25</v>
      </c>
      <c r="G34" s="19">
        <v>3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72</v>
      </c>
      <c r="N34" s="19">
        <v>44</v>
      </c>
      <c r="O34" s="19">
        <v>0</v>
      </c>
      <c r="P34" s="19">
        <v>25</v>
      </c>
      <c r="Q34" s="19">
        <v>3</v>
      </c>
    </row>
    <row r="35" spans="2:17" ht="20.100000000000001" customHeight="1" thickBot="1" x14ac:dyDescent="0.25">
      <c r="B35" s="4" t="s">
        <v>221</v>
      </c>
      <c r="C35" s="19">
        <v>18</v>
      </c>
      <c r="D35" s="19">
        <v>7</v>
      </c>
      <c r="E35" s="19">
        <v>1</v>
      </c>
      <c r="F35" s="19">
        <v>9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18</v>
      </c>
      <c r="N35" s="19">
        <v>7</v>
      </c>
      <c r="O35" s="19">
        <v>1</v>
      </c>
      <c r="P35" s="19">
        <v>9</v>
      </c>
      <c r="Q35" s="19">
        <v>1</v>
      </c>
    </row>
    <row r="36" spans="2:17" ht="20.100000000000001" customHeight="1" thickBot="1" x14ac:dyDescent="0.25">
      <c r="B36" s="4" t="s">
        <v>222</v>
      </c>
      <c r="C36" s="19">
        <v>92</v>
      </c>
      <c r="D36" s="19">
        <v>54</v>
      </c>
      <c r="E36" s="19">
        <v>18</v>
      </c>
      <c r="F36" s="19">
        <v>18</v>
      </c>
      <c r="G36" s="19">
        <v>2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92</v>
      </c>
      <c r="N36" s="19">
        <v>54</v>
      </c>
      <c r="O36" s="19">
        <v>18</v>
      </c>
      <c r="P36" s="19">
        <v>18</v>
      </c>
      <c r="Q36" s="19">
        <v>2</v>
      </c>
    </row>
    <row r="37" spans="2:17" ht="20.100000000000001" customHeight="1" thickBot="1" x14ac:dyDescent="0.25">
      <c r="B37" s="4" t="s">
        <v>223</v>
      </c>
      <c r="C37" s="19">
        <v>405</v>
      </c>
      <c r="D37" s="19">
        <v>265</v>
      </c>
      <c r="E37" s="19">
        <v>121</v>
      </c>
      <c r="F37" s="19">
        <v>17</v>
      </c>
      <c r="G37" s="19">
        <v>2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405</v>
      </c>
      <c r="N37" s="19">
        <v>265</v>
      </c>
      <c r="O37" s="19">
        <v>121</v>
      </c>
      <c r="P37" s="19">
        <v>17</v>
      </c>
      <c r="Q37" s="19">
        <v>2</v>
      </c>
    </row>
    <row r="38" spans="2:17" ht="20.100000000000001" customHeight="1" thickBot="1" x14ac:dyDescent="0.25">
      <c r="B38" s="4" t="s">
        <v>224</v>
      </c>
      <c r="C38" s="19">
        <v>34</v>
      </c>
      <c r="D38" s="19">
        <v>15</v>
      </c>
      <c r="E38" s="19">
        <v>16</v>
      </c>
      <c r="F38" s="19">
        <v>3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34</v>
      </c>
      <c r="N38" s="19">
        <v>15</v>
      </c>
      <c r="O38" s="19">
        <v>16</v>
      </c>
      <c r="P38" s="19">
        <v>3</v>
      </c>
      <c r="Q38" s="19">
        <v>0</v>
      </c>
    </row>
    <row r="39" spans="2:17" ht="20.100000000000001" customHeight="1" thickBot="1" x14ac:dyDescent="0.25">
      <c r="B39" s="4" t="s">
        <v>225</v>
      </c>
      <c r="C39" s="19">
        <v>97</v>
      </c>
      <c r="D39" s="19">
        <v>56</v>
      </c>
      <c r="E39" s="19">
        <v>34</v>
      </c>
      <c r="F39" s="19">
        <v>6</v>
      </c>
      <c r="G39" s="19">
        <v>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97</v>
      </c>
      <c r="N39" s="19">
        <v>56</v>
      </c>
      <c r="O39" s="19">
        <v>34</v>
      </c>
      <c r="P39" s="19">
        <v>6</v>
      </c>
      <c r="Q39" s="19">
        <v>1</v>
      </c>
    </row>
    <row r="40" spans="2:17" ht="20.100000000000001" customHeight="1" thickBot="1" x14ac:dyDescent="0.25">
      <c r="B40" s="4" t="s">
        <v>226</v>
      </c>
      <c r="C40" s="19">
        <v>442</v>
      </c>
      <c r="D40" s="19">
        <v>277</v>
      </c>
      <c r="E40" s="19">
        <v>130</v>
      </c>
      <c r="F40" s="19">
        <v>29</v>
      </c>
      <c r="G40" s="19">
        <v>6</v>
      </c>
      <c r="H40" s="19">
        <v>2</v>
      </c>
      <c r="I40" s="19">
        <v>1</v>
      </c>
      <c r="J40" s="19">
        <v>1</v>
      </c>
      <c r="K40" s="19">
        <v>0</v>
      </c>
      <c r="L40" s="19">
        <v>0</v>
      </c>
      <c r="M40" s="19">
        <v>444</v>
      </c>
      <c r="N40" s="19">
        <v>278</v>
      </c>
      <c r="O40" s="19">
        <v>131</v>
      </c>
      <c r="P40" s="19">
        <v>29</v>
      </c>
      <c r="Q40" s="19">
        <v>6</v>
      </c>
    </row>
    <row r="41" spans="2:17" ht="20.100000000000001" customHeight="1" thickBot="1" x14ac:dyDescent="0.25">
      <c r="B41" s="4" t="s">
        <v>227</v>
      </c>
      <c r="C41" s="19">
        <v>994</v>
      </c>
      <c r="D41" s="19">
        <v>562</v>
      </c>
      <c r="E41" s="19">
        <v>288</v>
      </c>
      <c r="F41" s="19">
        <v>95</v>
      </c>
      <c r="G41" s="19">
        <v>49</v>
      </c>
      <c r="H41" s="19">
        <v>10</v>
      </c>
      <c r="I41" s="19">
        <v>4</v>
      </c>
      <c r="J41" s="19">
        <v>3</v>
      </c>
      <c r="K41" s="19">
        <v>3</v>
      </c>
      <c r="L41" s="19">
        <v>0</v>
      </c>
      <c r="M41" s="19">
        <v>1004</v>
      </c>
      <c r="N41" s="19">
        <v>566</v>
      </c>
      <c r="O41" s="19">
        <v>291</v>
      </c>
      <c r="P41" s="19">
        <v>98</v>
      </c>
      <c r="Q41" s="19">
        <v>49</v>
      </c>
    </row>
    <row r="42" spans="2:17" ht="20.100000000000001" customHeight="1" thickBot="1" x14ac:dyDescent="0.25">
      <c r="B42" s="4" t="s">
        <v>228</v>
      </c>
      <c r="C42" s="19">
        <v>174</v>
      </c>
      <c r="D42" s="19">
        <v>85</v>
      </c>
      <c r="E42" s="19">
        <v>51</v>
      </c>
      <c r="F42" s="19">
        <v>26</v>
      </c>
      <c r="G42" s="19">
        <v>12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174</v>
      </c>
      <c r="N42" s="19">
        <v>85</v>
      </c>
      <c r="O42" s="19">
        <v>51</v>
      </c>
      <c r="P42" s="19">
        <v>26</v>
      </c>
      <c r="Q42" s="19">
        <v>12</v>
      </c>
    </row>
    <row r="43" spans="2:17" ht="20.100000000000001" customHeight="1" thickBot="1" x14ac:dyDescent="0.25">
      <c r="B43" s="4" t="s">
        <v>229</v>
      </c>
      <c r="C43" s="19">
        <v>429</v>
      </c>
      <c r="D43" s="19">
        <v>199</v>
      </c>
      <c r="E43" s="19">
        <v>219</v>
      </c>
      <c r="F43" s="19">
        <v>8</v>
      </c>
      <c r="G43" s="19">
        <v>3</v>
      </c>
      <c r="H43" s="19">
        <v>1</v>
      </c>
      <c r="I43" s="19">
        <v>1</v>
      </c>
      <c r="J43" s="19">
        <v>0</v>
      </c>
      <c r="K43" s="19">
        <v>0</v>
      </c>
      <c r="L43" s="19">
        <v>0</v>
      </c>
      <c r="M43" s="19">
        <v>430</v>
      </c>
      <c r="N43" s="19">
        <v>200</v>
      </c>
      <c r="O43" s="19">
        <v>219</v>
      </c>
      <c r="P43" s="19">
        <v>8</v>
      </c>
      <c r="Q43" s="19">
        <v>3</v>
      </c>
    </row>
    <row r="44" spans="2:17" ht="20.100000000000001" customHeight="1" thickBot="1" x14ac:dyDescent="0.25">
      <c r="B44" s="4" t="s">
        <v>230</v>
      </c>
      <c r="C44" s="19">
        <v>397</v>
      </c>
      <c r="D44" s="19">
        <v>234</v>
      </c>
      <c r="E44" s="19">
        <v>144</v>
      </c>
      <c r="F44" s="19">
        <v>12</v>
      </c>
      <c r="G44" s="19">
        <v>7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397</v>
      </c>
      <c r="N44" s="19">
        <v>234</v>
      </c>
      <c r="O44" s="19">
        <v>144</v>
      </c>
      <c r="P44" s="19">
        <v>12</v>
      </c>
      <c r="Q44" s="19">
        <v>7</v>
      </c>
    </row>
    <row r="45" spans="2:17" ht="20.100000000000001" customHeight="1" thickBot="1" x14ac:dyDescent="0.25">
      <c r="B45" s="4" t="s">
        <v>231</v>
      </c>
      <c r="C45" s="19">
        <v>1626</v>
      </c>
      <c r="D45" s="19">
        <v>874</v>
      </c>
      <c r="E45" s="19">
        <v>650</v>
      </c>
      <c r="F45" s="19">
        <v>83</v>
      </c>
      <c r="G45" s="19">
        <v>19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1626</v>
      </c>
      <c r="N45" s="19">
        <v>874</v>
      </c>
      <c r="O45" s="19">
        <v>650</v>
      </c>
      <c r="P45" s="19">
        <v>83</v>
      </c>
      <c r="Q45" s="19">
        <v>19</v>
      </c>
    </row>
    <row r="46" spans="2:17" ht="20.100000000000001" customHeight="1" thickBot="1" x14ac:dyDescent="0.25">
      <c r="B46" s="4" t="s">
        <v>232</v>
      </c>
      <c r="C46" s="19">
        <v>489</v>
      </c>
      <c r="D46" s="19">
        <v>284</v>
      </c>
      <c r="E46" s="19">
        <v>183</v>
      </c>
      <c r="F46" s="19">
        <v>16</v>
      </c>
      <c r="G46" s="19">
        <v>6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489</v>
      </c>
      <c r="N46" s="19">
        <v>284</v>
      </c>
      <c r="O46" s="19">
        <v>183</v>
      </c>
      <c r="P46" s="19">
        <v>16</v>
      </c>
      <c r="Q46" s="19">
        <v>6</v>
      </c>
    </row>
    <row r="47" spans="2:17" ht="20.100000000000001" customHeight="1" thickBot="1" x14ac:dyDescent="0.25">
      <c r="B47" s="4" t="s">
        <v>233</v>
      </c>
      <c r="C47" s="19">
        <v>1844</v>
      </c>
      <c r="D47" s="19">
        <v>1041</v>
      </c>
      <c r="E47" s="19">
        <v>541</v>
      </c>
      <c r="F47" s="19">
        <v>181</v>
      </c>
      <c r="G47" s="19">
        <v>81</v>
      </c>
      <c r="H47" s="19">
        <v>4</v>
      </c>
      <c r="I47" s="19">
        <v>2</v>
      </c>
      <c r="J47" s="19">
        <v>2</v>
      </c>
      <c r="K47" s="19">
        <v>0</v>
      </c>
      <c r="L47" s="19">
        <v>0</v>
      </c>
      <c r="M47" s="19">
        <v>1848</v>
      </c>
      <c r="N47" s="19">
        <v>1043</v>
      </c>
      <c r="O47" s="19">
        <v>543</v>
      </c>
      <c r="P47" s="19">
        <v>181</v>
      </c>
      <c r="Q47" s="19">
        <v>81</v>
      </c>
    </row>
    <row r="48" spans="2:17" ht="20.100000000000001" customHeight="1" thickBot="1" x14ac:dyDescent="0.25">
      <c r="B48" s="4" t="s">
        <v>234</v>
      </c>
      <c r="C48" s="19">
        <v>388</v>
      </c>
      <c r="D48" s="19">
        <v>332</v>
      </c>
      <c r="E48" s="19">
        <v>38</v>
      </c>
      <c r="F48" s="19">
        <v>17</v>
      </c>
      <c r="G48" s="19">
        <v>1</v>
      </c>
      <c r="H48" s="19">
        <v>1</v>
      </c>
      <c r="I48" s="19">
        <v>1</v>
      </c>
      <c r="J48" s="19">
        <v>0</v>
      </c>
      <c r="K48" s="19">
        <v>0</v>
      </c>
      <c r="L48" s="19">
        <v>0</v>
      </c>
      <c r="M48" s="19">
        <v>389</v>
      </c>
      <c r="N48" s="19">
        <v>333</v>
      </c>
      <c r="O48" s="19">
        <v>38</v>
      </c>
      <c r="P48" s="19">
        <v>17</v>
      </c>
      <c r="Q48" s="19">
        <v>1</v>
      </c>
    </row>
    <row r="49" spans="2:17" ht="20.100000000000001" customHeight="1" thickBot="1" x14ac:dyDescent="0.25">
      <c r="B49" s="4" t="s">
        <v>235</v>
      </c>
      <c r="C49" s="19">
        <v>169</v>
      </c>
      <c r="D49" s="19">
        <v>149</v>
      </c>
      <c r="E49" s="19">
        <v>11</v>
      </c>
      <c r="F49" s="19">
        <v>9</v>
      </c>
      <c r="G49" s="19">
        <v>0</v>
      </c>
      <c r="H49" s="19">
        <v>1</v>
      </c>
      <c r="I49" s="19">
        <v>0</v>
      </c>
      <c r="J49" s="19">
        <v>1</v>
      </c>
      <c r="K49" s="19">
        <v>0</v>
      </c>
      <c r="L49" s="19">
        <v>0</v>
      </c>
      <c r="M49" s="19">
        <v>170</v>
      </c>
      <c r="N49" s="19">
        <v>149</v>
      </c>
      <c r="O49" s="19">
        <v>12</v>
      </c>
      <c r="P49" s="19">
        <v>9</v>
      </c>
      <c r="Q49" s="19">
        <v>0</v>
      </c>
    </row>
    <row r="50" spans="2:17" ht="20.100000000000001" customHeight="1" thickBot="1" x14ac:dyDescent="0.25">
      <c r="B50" s="4" t="s">
        <v>236</v>
      </c>
      <c r="C50" s="19">
        <v>326</v>
      </c>
      <c r="D50" s="19">
        <v>245</v>
      </c>
      <c r="E50" s="19">
        <v>43</v>
      </c>
      <c r="F50" s="19">
        <v>37</v>
      </c>
      <c r="G50" s="19">
        <v>1</v>
      </c>
      <c r="H50" s="19">
        <v>2</v>
      </c>
      <c r="I50" s="19">
        <v>0</v>
      </c>
      <c r="J50" s="19">
        <v>1</v>
      </c>
      <c r="K50" s="19">
        <v>1</v>
      </c>
      <c r="L50" s="19">
        <v>0</v>
      </c>
      <c r="M50" s="19">
        <v>328</v>
      </c>
      <c r="N50" s="19">
        <v>245</v>
      </c>
      <c r="O50" s="19">
        <v>44</v>
      </c>
      <c r="P50" s="19">
        <v>38</v>
      </c>
      <c r="Q50" s="19">
        <v>1</v>
      </c>
    </row>
    <row r="51" spans="2:17" ht="20.100000000000001" customHeight="1" thickBot="1" x14ac:dyDescent="0.25">
      <c r="B51" s="4" t="s">
        <v>237</v>
      </c>
      <c r="C51" s="19">
        <v>42</v>
      </c>
      <c r="D51" s="19">
        <v>26</v>
      </c>
      <c r="E51" s="19">
        <v>3</v>
      </c>
      <c r="F51" s="19">
        <v>13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42</v>
      </c>
      <c r="N51" s="19">
        <v>26</v>
      </c>
      <c r="O51" s="19">
        <v>3</v>
      </c>
      <c r="P51" s="19">
        <v>13</v>
      </c>
      <c r="Q51" s="19">
        <v>0</v>
      </c>
    </row>
    <row r="52" spans="2:17" ht="20.100000000000001" customHeight="1" thickBot="1" x14ac:dyDescent="0.25">
      <c r="B52" s="4" t="s">
        <v>238</v>
      </c>
      <c r="C52" s="19">
        <v>179</v>
      </c>
      <c r="D52" s="19">
        <v>114</v>
      </c>
      <c r="E52" s="19">
        <v>38</v>
      </c>
      <c r="F52" s="19">
        <v>24</v>
      </c>
      <c r="G52" s="19">
        <v>3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179</v>
      </c>
      <c r="N52" s="19">
        <v>114</v>
      </c>
      <c r="O52" s="19">
        <v>38</v>
      </c>
      <c r="P52" s="19">
        <v>24</v>
      </c>
      <c r="Q52" s="19">
        <v>3</v>
      </c>
    </row>
    <row r="53" spans="2:17" ht="20.100000000000001" customHeight="1" thickBot="1" x14ac:dyDescent="0.25">
      <c r="B53" s="4" t="s">
        <v>239</v>
      </c>
      <c r="C53" s="19">
        <v>392</v>
      </c>
      <c r="D53" s="19">
        <v>298</v>
      </c>
      <c r="E53" s="19">
        <v>44</v>
      </c>
      <c r="F53" s="19">
        <v>42</v>
      </c>
      <c r="G53" s="19">
        <v>8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392</v>
      </c>
      <c r="N53" s="19">
        <v>298</v>
      </c>
      <c r="O53" s="19">
        <v>44</v>
      </c>
      <c r="P53" s="19">
        <v>42</v>
      </c>
      <c r="Q53" s="19">
        <v>8</v>
      </c>
    </row>
    <row r="54" spans="2:17" ht="20.100000000000001" customHeight="1" thickBot="1" x14ac:dyDescent="0.25">
      <c r="B54" s="4" t="s">
        <v>240</v>
      </c>
      <c r="C54" s="19">
        <v>1280</v>
      </c>
      <c r="D54" s="19">
        <v>620</v>
      </c>
      <c r="E54" s="19">
        <v>388</v>
      </c>
      <c r="F54" s="19">
        <v>182</v>
      </c>
      <c r="G54" s="19">
        <v>90</v>
      </c>
      <c r="H54" s="19">
        <v>10</v>
      </c>
      <c r="I54" s="19">
        <v>3</v>
      </c>
      <c r="J54" s="19">
        <v>3</v>
      </c>
      <c r="K54" s="19">
        <v>3</v>
      </c>
      <c r="L54" s="19">
        <v>1</v>
      </c>
      <c r="M54" s="19">
        <v>1290</v>
      </c>
      <c r="N54" s="19">
        <v>623</v>
      </c>
      <c r="O54" s="19">
        <v>391</v>
      </c>
      <c r="P54" s="19">
        <v>185</v>
      </c>
      <c r="Q54" s="19">
        <v>91</v>
      </c>
    </row>
    <row r="55" spans="2:17" ht="20.100000000000001" customHeight="1" thickBot="1" x14ac:dyDescent="0.25">
      <c r="B55" s="4" t="s">
        <v>241</v>
      </c>
      <c r="C55" s="19">
        <v>1655</v>
      </c>
      <c r="D55" s="19">
        <v>989</v>
      </c>
      <c r="E55" s="19">
        <v>611</v>
      </c>
      <c r="F55" s="19">
        <v>41</v>
      </c>
      <c r="G55" s="19">
        <v>14</v>
      </c>
      <c r="H55" s="19">
        <v>26</v>
      </c>
      <c r="I55" s="19">
        <v>17</v>
      </c>
      <c r="J55" s="19">
        <v>9</v>
      </c>
      <c r="K55" s="19">
        <v>0</v>
      </c>
      <c r="L55" s="19">
        <v>0</v>
      </c>
      <c r="M55" s="19">
        <v>1681</v>
      </c>
      <c r="N55" s="19">
        <v>1006</v>
      </c>
      <c r="O55" s="19">
        <v>620</v>
      </c>
      <c r="P55" s="19">
        <v>41</v>
      </c>
      <c r="Q55" s="19">
        <v>14</v>
      </c>
    </row>
    <row r="56" spans="2:17" ht="20.100000000000001" customHeight="1" thickBot="1" x14ac:dyDescent="0.25">
      <c r="B56" s="4" t="s">
        <v>242</v>
      </c>
      <c r="C56" s="19">
        <v>372</v>
      </c>
      <c r="D56" s="19">
        <v>169</v>
      </c>
      <c r="E56" s="19">
        <v>190</v>
      </c>
      <c r="F56" s="19">
        <v>9</v>
      </c>
      <c r="G56" s="19">
        <v>4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372</v>
      </c>
      <c r="N56" s="19">
        <v>169</v>
      </c>
      <c r="O56" s="19">
        <v>190</v>
      </c>
      <c r="P56" s="19">
        <v>9</v>
      </c>
      <c r="Q56" s="19">
        <v>4</v>
      </c>
    </row>
    <row r="57" spans="2:17" ht="20.100000000000001" customHeight="1" thickBot="1" x14ac:dyDescent="0.25">
      <c r="B57" s="4" t="s">
        <v>243</v>
      </c>
      <c r="C57" s="19">
        <v>224</v>
      </c>
      <c r="D57" s="19">
        <v>88</v>
      </c>
      <c r="E57" s="19">
        <v>126</v>
      </c>
      <c r="F57" s="19">
        <v>2</v>
      </c>
      <c r="G57" s="19">
        <v>8</v>
      </c>
      <c r="H57" s="19">
        <v>13</v>
      </c>
      <c r="I57" s="19">
        <v>4</v>
      </c>
      <c r="J57" s="19">
        <v>9</v>
      </c>
      <c r="K57" s="19">
        <v>0</v>
      </c>
      <c r="L57" s="19">
        <v>0</v>
      </c>
      <c r="M57" s="19">
        <v>237</v>
      </c>
      <c r="N57" s="19">
        <v>92</v>
      </c>
      <c r="O57" s="19">
        <v>135</v>
      </c>
      <c r="P57" s="19">
        <v>2</v>
      </c>
      <c r="Q57" s="19">
        <v>8</v>
      </c>
    </row>
    <row r="58" spans="2:17" ht="20.100000000000001" customHeight="1" thickBot="1" x14ac:dyDescent="0.25">
      <c r="B58" s="4" t="s">
        <v>269</v>
      </c>
      <c r="C58" s="19">
        <v>314</v>
      </c>
      <c r="D58" s="19">
        <v>166</v>
      </c>
      <c r="E58" s="19">
        <v>137</v>
      </c>
      <c r="F58" s="19">
        <v>10</v>
      </c>
      <c r="G58" s="19">
        <v>1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314</v>
      </c>
      <c r="N58" s="19">
        <v>166</v>
      </c>
      <c r="O58" s="19">
        <v>137</v>
      </c>
      <c r="P58" s="19">
        <v>10</v>
      </c>
      <c r="Q58" s="19">
        <v>1</v>
      </c>
    </row>
    <row r="59" spans="2:17" ht="20.100000000000001" customHeight="1" thickBot="1" x14ac:dyDescent="0.25">
      <c r="B59" s="4" t="s">
        <v>245</v>
      </c>
      <c r="C59" s="19">
        <v>670</v>
      </c>
      <c r="D59" s="19">
        <v>401</v>
      </c>
      <c r="E59" s="19">
        <v>245</v>
      </c>
      <c r="F59" s="19">
        <v>17</v>
      </c>
      <c r="G59" s="19">
        <v>7</v>
      </c>
      <c r="H59" s="19">
        <v>6</v>
      </c>
      <c r="I59" s="19">
        <v>4</v>
      </c>
      <c r="J59" s="19">
        <v>2</v>
      </c>
      <c r="K59" s="19">
        <v>0</v>
      </c>
      <c r="L59" s="19">
        <v>0</v>
      </c>
      <c r="M59" s="19">
        <v>676</v>
      </c>
      <c r="N59" s="19">
        <v>405</v>
      </c>
      <c r="O59" s="19">
        <v>247</v>
      </c>
      <c r="P59" s="19">
        <v>17</v>
      </c>
      <c r="Q59" s="19">
        <v>7</v>
      </c>
    </row>
    <row r="60" spans="2:17" ht="20.100000000000001" customHeight="1" thickBot="1" x14ac:dyDescent="0.25">
      <c r="B60" s="4" t="s">
        <v>246</v>
      </c>
      <c r="C60" s="19">
        <v>203</v>
      </c>
      <c r="D60" s="19">
        <v>129</v>
      </c>
      <c r="E60" s="19">
        <v>72</v>
      </c>
      <c r="F60" s="19">
        <v>1</v>
      </c>
      <c r="G60" s="19">
        <v>1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203</v>
      </c>
      <c r="N60" s="19">
        <v>129</v>
      </c>
      <c r="O60" s="19">
        <v>72</v>
      </c>
      <c r="P60" s="19">
        <v>1</v>
      </c>
      <c r="Q60" s="19">
        <v>1</v>
      </c>
    </row>
    <row r="61" spans="2:17" ht="20.100000000000001" customHeight="1" thickBot="1" x14ac:dyDescent="0.25">
      <c r="B61" s="7" t="s">
        <v>22</v>
      </c>
      <c r="C61" s="9">
        <f>SUM(C11:C60)</f>
        <v>25175</v>
      </c>
      <c r="D61" s="9">
        <f t="shared" ref="D61:Q61" si="0">SUM(D11:D60)</f>
        <v>15640</v>
      </c>
      <c r="E61" s="9">
        <f t="shared" si="0"/>
        <v>7149</v>
      </c>
      <c r="F61" s="9">
        <f t="shared" si="0"/>
        <v>1924</v>
      </c>
      <c r="G61" s="9">
        <f t="shared" si="0"/>
        <v>462</v>
      </c>
      <c r="H61" s="9">
        <f t="shared" si="0"/>
        <v>109</v>
      </c>
      <c r="I61" s="9">
        <f t="shared" si="0"/>
        <v>55</v>
      </c>
      <c r="J61" s="9">
        <f t="shared" si="0"/>
        <v>39</v>
      </c>
      <c r="K61" s="9">
        <f t="shared" si="0"/>
        <v>14</v>
      </c>
      <c r="L61" s="9">
        <f t="shared" si="0"/>
        <v>1</v>
      </c>
      <c r="M61" s="9">
        <f t="shared" si="0"/>
        <v>25284</v>
      </c>
      <c r="N61" s="9">
        <f t="shared" si="0"/>
        <v>15695</v>
      </c>
      <c r="O61" s="9">
        <f t="shared" si="0"/>
        <v>7188</v>
      </c>
      <c r="P61" s="9">
        <f t="shared" si="0"/>
        <v>1938</v>
      </c>
      <c r="Q61" s="9">
        <f t="shared" si="0"/>
        <v>463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197</v>
      </c>
      <c r="C10" s="35">
        <f>IF('Personas Enjuiciadas'!M11&gt;0,('Personas Enjuiciadas'!D11+'Personas Enjuiciadas'!E11+'Personas Enjuiciadas'!I11+'Personas Enjuiciadas'!J11)/'Personas Enjuiciadas'!M11,"-")</f>
        <v>0.91214057507987223</v>
      </c>
      <c r="D10" s="43">
        <f>IF(AND('Personas Enjuiciadas'!N11+'Personas Enjuiciadas'!P11&gt;0),('Personas Enjuiciadas'!D11+'Personas Enjuiciadas'!I11)/('Personas Enjuiciadas'!N11+'Personas Enjuiciadas'!P11),"-")</f>
        <v>0.8612903225806452</v>
      </c>
      <c r="E10" s="43">
        <f>IF(AND('Personas Enjuiciadas'!O11+'Personas Enjuiciadas'!Q11&gt;0),('Personas Enjuiciadas'!E11+'Personas Enjuiciadas'!J11)/('Personas Enjuiciadas'!O11+'Personas Enjuiciadas'!Q11),"-")</f>
        <v>0.96202531645569622</v>
      </c>
      <c r="H10" s="38"/>
    </row>
    <row r="11" spans="2:8" ht="20.100000000000001" customHeight="1" thickBot="1" x14ac:dyDescent="0.25">
      <c r="B11" s="4" t="s">
        <v>198</v>
      </c>
      <c r="C11" s="35">
        <f>IF('Personas Enjuiciadas'!M12&gt;0,('Personas Enjuiciadas'!D12+'Personas Enjuiciadas'!E12+'Personas Enjuiciadas'!I12+'Personas Enjuiciadas'!J12)/'Personas Enjuiciadas'!M12,"-")</f>
        <v>0.89506820566631684</v>
      </c>
      <c r="D11" s="43">
        <f>IF(AND('Personas Enjuiciadas'!N12+'Personas Enjuiciadas'!P12&gt;0),('Personas Enjuiciadas'!D12+'Personas Enjuiciadas'!I12)/('Personas Enjuiciadas'!N12+'Personas Enjuiciadas'!P12),"-")</f>
        <v>0.88200238379022644</v>
      </c>
      <c r="E11" s="43">
        <f>IF(AND('Personas Enjuiciadas'!O12+'Personas Enjuiciadas'!Q12&gt;0),('Personas Enjuiciadas'!E12+'Personas Enjuiciadas'!J12)/('Personas Enjuiciadas'!O12+'Personas Enjuiciadas'!Q12),"-")</f>
        <v>0.99122807017543857</v>
      </c>
      <c r="H11" s="38"/>
    </row>
    <row r="12" spans="2:8" ht="20.100000000000001" customHeight="1" thickBot="1" x14ac:dyDescent="0.25">
      <c r="B12" s="4" t="s">
        <v>199</v>
      </c>
      <c r="C12" s="35">
        <f>IF('Personas Enjuiciadas'!M13&gt;0,('Personas Enjuiciadas'!D13+'Personas Enjuiciadas'!E13+'Personas Enjuiciadas'!I13+'Personas Enjuiciadas'!J13)/'Personas Enjuiciadas'!M13,"-")</f>
        <v>0.96495956873315369</v>
      </c>
      <c r="D12" s="43">
        <f>IF(AND('Personas Enjuiciadas'!N13+'Personas Enjuiciadas'!P13&gt;0),('Personas Enjuiciadas'!D13+'Personas Enjuiciadas'!I13)/('Personas Enjuiciadas'!N13+'Personas Enjuiciadas'!P13),"-")</f>
        <v>0.95811518324607325</v>
      </c>
      <c r="E12" s="43">
        <f>IF(AND('Personas Enjuiciadas'!O13+'Personas Enjuiciadas'!Q13&gt;0),('Personas Enjuiciadas'!E13+'Personas Enjuiciadas'!J13)/('Personas Enjuiciadas'!O13+'Personas Enjuiciadas'!Q13),"-")</f>
        <v>0.98816568047337283</v>
      </c>
      <c r="H12" s="38"/>
    </row>
    <row r="13" spans="2:8" ht="20.100000000000001" customHeight="1" thickBot="1" x14ac:dyDescent="0.25">
      <c r="B13" s="4" t="s">
        <v>200</v>
      </c>
      <c r="C13" s="35">
        <f>IF('Personas Enjuiciadas'!M14&gt;0,('Personas Enjuiciadas'!D14+'Personas Enjuiciadas'!E14+'Personas Enjuiciadas'!I14+'Personas Enjuiciadas'!J14)/'Personas Enjuiciadas'!M14,"-")</f>
        <v>0.94480519480519476</v>
      </c>
      <c r="D13" s="43">
        <f>IF(AND('Personas Enjuiciadas'!N14+'Personas Enjuiciadas'!P14&gt;0),('Personas Enjuiciadas'!D14+'Personas Enjuiciadas'!I14)/('Personas Enjuiciadas'!N14+'Personas Enjuiciadas'!P14),"-")</f>
        <v>0.9384010484927916</v>
      </c>
      <c r="E13" s="43">
        <f>IF(AND('Personas Enjuiciadas'!O14+'Personas Enjuiciadas'!Q14&gt;0),('Personas Enjuiciadas'!E14+'Personas Enjuiciadas'!J14)/('Personas Enjuiciadas'!O14+'Personas Enjuiciadas'!Q14),"-")</f>
        <v>0.97515527950310554</v>
      </c>
      <c r="H13" s="38"/>
    </row>
    <row r="14" spans="2:8" ht="20.100000000000001" customHeight="1" thickBot="1" x14ac:dyDescent="0.25">
      <c r="B14" s="4" t="s">
        <v>201</v>
      </c>
      <c r="C14" s="35">
        <f>IF('Personas Enjuiciadas'!M15&gt;0,('Personas Enjuiciadas'!D15+'Personas Enjuiciadas'!E15+'Personas Enjuiciadas'!I15+'Personas Enjuiciadas'!J15)/'Personas Enjuiciadas'!M15,"-")</f>
        <v>0.91382765531062127</v>
      </c>
      <c r="D14" s="43">
        <f>IF(AND('Personas Enjuiciadas'!N15+'Personas Enjuiciadas'!P15&gt;0),('Personas Enjuiciadas'!D15+'Personas Enjuiciadas'!I15)/('Personas Enjuiciadas'!N15+'Personas Enjuiciadas'!P15),"-")</f>
        <v>0.87905604719764008</v>
      </c>
      <c r="E14" s="43">
        <f>IF(AND('Personas Enjuiciadas'!O15+'Personas Enjuiciadas'!Q15&gt;0),('Personas Enjuiciadas'!E15+'Personas Enjuiciadas'!J15)/('Personas Enjuiciadas'!O15+'Personas Enjuiciadas'!Q15),"-")</f>
        <v>0.98750000000000004</v>
      </c>
      <c r="H14" s="38"/>
    </row>
    <row r="15" spans="2:8" ht="20.100000000000001" customHeight="1" thickBot="1" x14ac:dyDescent="0.25">
      <c r="B15" s="4" t="s">
        <v>202</v>
      </c>
      <c r="C15" s="35">
        <f>IF('Personas Enjuiciadas'!M16&gt;0,('Personas Enjuiciadas'!D16+'Personas Enjuiciadas'!E16+'Personas Enjuiciadas'!I16+'Personas Enjuiciadas'!J16)/'Personas Enjuiciadas'!M16,"-")</f>
        <v>0.92042440318302388</v>
      </c>
      <c r="D15" s="43">
        <f>IF(AND('Personas Enjuiciadas'!N16+'Personas Enjuiciadas'!P16&gt;0),('Personas Enjuiciadas'!D16+'Personas Enjuiciadas'!I16)/('Personas Enjuiciadas'!N16+'Personas Enjuiciadas'!P16),"-")</f>
        <v>0.91966759002770082</v>
      </c>
      <c r="E15" s="43">
        <f>IF(AND('Personas Enjuiciadas'!O16+'Personas Enjuiciadas'!Q16&gt;0),('Personas Enjuiciadas'!E16+'Personas Enjuiciadas'!J16)/('Personas Enjuiciadas'!O16+'Personas Enjuiciadas'!Q16),"-")</f>
        <v>0.9375</v>
      </c>
      <c r="H15" s="38"/>
    </row>
    <row r="16" spans="2:8" ht="20.100000000000001" customHeight="1" thickBot="1" x14ac:dyDescent="0.25">
      <c r="B16" s="4" t="s">
        <v>203</v>
      </c>
      <c r="C16" s="35">
        <f>IF('Personas Enjuiciadas'!M17&gt;0,('Personas Enjuiciadas'!D17+'Personas Enjuiciadas'!E17+'Personas Enjuiciadas'!I17+'Personas Enjuiciadas'!J17)/'Personas Enjuiciadas'!M17,"-")</f>
        <v>0.81336696090794447</v>
      </c>
      <c r="D16" s="43">
        <f>IF(AND('Personas Enjuiciadas'!N17+'Personas Enjuiciadas'!P17&gt;0),('Personas Enjuiciadas'!D17+'Personas Enjuiciadas'!I17)/('Personas Enjuiciadas'!N17+'Personas Enjuiciadas'!P17),"-")</f>
        <v>0.79150579150579148</v>
      </c>
      <c r="E16" s="43">
        <f>IF(AND('Personas Enjuiciadas'!O17+'Personas Enjuiciadas'!Q17&gt;0),('Personas Enjuiciadas'!E17+'Personas Enjuiciadas'!J17)/('Personas Enjuiciadas'!O17+'Personas Enjuiciadas'!Q17),"-")</f>
        <v>0.8545454545454545</v>
      </c>
      <c r="H16" s="38"/>
    </row>
    <row r="17" spans="2:8" ht="20.100000000000001" customHeight="1" thickBot="1" x14ac:dyDescent="0.25">
      <c r="B17" s="4" t="s">
        <v>204</v>
      </c>
      <c r="C17" s="35">
        <f>IF('Personas Enjuiciadas'!M18&gt;0,('Personas Enjuiciadas'!D18+'Personas Enjuiciadas'!E18+'Personas Enjuiciadas'!I18+'Personas Enjuiciadas'!J18)/'Personas Enjuiciadas'!M18,"-")</f>
        <v>0.73801169590643279</v>
      </c>
      <c r="D17" s="43">
        <f>IF(AND('Personas Enjuiciadas'!N18+'Personas Enjuiciadas'!P18&gt;0),('Personas Enjuiciadas'!D18+'Personas Enjuiciadas'!I18)/('Personas Enjuiciadas'!N18+'Personas Enjuiciadas'!P18),"-")</f>
        <v>0.71943371943371948</v>
      </c>
      <c r="E17" s="43">
        <f>IF(AND('Personas Enjuiciadas'!O18+'Personas Enjuiciadas'!Q18&gt;0),('Personas Enjuiciadas'!E18+'Personas Enjuiciadas'!J18)/('Personas Enjuiciadas'!O18+'Personas Enjuiciadas'!Q18),"-")</f>
        <v>0.92307692307692313</v>
      </c>
      <c r="H17" s="38"/>
    </row>
    <row r="18" spans="2:8" ht="20.100000000000001" customHeight="1" thickBot="1" x14ac:dyDescent="0.25">
      <c r="B18" s="4" t="s">
        <v>205</v>
      </c>
      <c r="C18" s="35">
        <f>IF('Personas Enjuiciadas'!M19&gt;0,('Personas Enjuiciadas'!D19+'Personas Enjuiciadas'!E19+'Personas Enjuiciadas'!I19+'Personas Enjuiciadas'!J19)/'Personas Enjuiciadas'!M19,"-")</f>
        <v>0.97435897435897434</v>
      </c>
      <c r="D18" s="43">
        <f>IF(AND('Personas Enjuiciadas'!N19+'Personas Enjuiciadas'!P19&gt;0),('Personas Enjuiciadas'!D19+'Personas Enjuiciadas'!I19)/('Personas Enjuiciadas'!N19+'Personas Enjuiciadas'!P19),"-")</f>
        <v>0.95833333333333337</v>
      </c>
      <c r="E18" s="43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206</v>
      </c>
      <c r="C19" s="35">
        <f>IF('Personas Enjuiciadas'!M20&gt;0,('Personas Enjuiciadas'!D20+'Personas Enjuiciadas'!E20+'Personas Enjuiciadas'!I20+'Personas Enjuiciadas'!J20)/'Personas Enjuiciadas'!M20,"-")</f>
        <v>0.97222222222222221</v>
      </c>
      <c r="D19" s="43">
        <f>IF(AND('Personas Enjuiciadas'!N20+'Personas Enjuiciadas'!P20&gt;0),('Personas Enjuiciadas'!D20+'Personas Enjuiciadas'!I20)/('Personas Enjuiciadas'!N20+'Personas Enjuiciadas'!P20),"-")</f>
        <v>0.96363636363636362</v>
      </c>
      <c r="E19" s="43">
        <f>IF(AND('Personas Enjuiciadas'!O20+'Personas Enjuiciadas'!Q20&gt;0),('Personas Enjuiciadas'!E20+'Personas Enjuiciadas'!J20)/('Personas Enjuiciadas'!O20+'Personas Enjuiciadas'!Q20),"-")</f>
        <v>1</v>
      </c>
      <c r="H19" s="38"/>
    </row>
    <row r="20" spans="2:8" ht="20.100000000000001" customHeight="1" thickBot="1" x14ac:dyDescent="0.25">
      <c r="B20" s="4" t="s">
        <v>207</v>
      </c>
      <c r="C20" s="35">
        <f>IF('Personas Enjuiciadas'!M21&gt;0,('Personas Enjuiciadas'!D21+'Personas Enjuiciadas'!E21+'Personas Enjuiciadas'!I21+'Personas Enjuiciadas'!J21)/'Personas Enjuiciadas'!M21,"-")</f>
        <v>0.90909090909090906</v>
      </c>
      <c r="D20" s="43">
        <f>IF(AND('Personas Enjuiciadas'!N21+'Personas Enjuiciadas'!P21&gt;0),('Personas Enjuiciadas'!D21+'Personas Enjuiciadas'!I21)/('Personas Enjuiciadas'!N21+'Personas Enjuiciadas'!P21),"-")</f>
        <v>0.88216560509554143</v>
      </c>
      <c r="E20" s="43">
        <f>IF(AND('Personas Enjuiciadas'!O21+'Personas Enjuiciadas'!Q21&gt;0),('Personas Enjuiciadas'!E21+'Personas Enjuiciadas'!J21)/('Personas Enjuiciadas'!O21+'Personas Enjuiciadas'!Q21),"-")</f>
        <v>0.95073891625615758</v>
      </c>
      <c r="H20" s="38"/>
    </row>
    <row r="21" spans="2:8" ht="20.100000000000001" customHeight="1" thickBot="1" x14ac:dyDescent="0.25">
      <c r="B21" s="4" t="s">
        <v>208</v>
      </c>
      <c r="C21" s="35">
        <f>IF('Personas Enjuiciadas'!M22&gt;0,('Personas Enjuiciadas'!D22+'Personas Enjuiciadas'!E22+'Personas Enjuiciadas'!I22+'Personas Enjuiciadas'!J22)/'Personas Enjuiciadas'!M22,"-")</f>
        <v>0.93145869947275928</v>
      </c>
      <c r="D21" s="43">
        <f>IF(AND('Personas Enjuiciadas'!N22+'Personas Enjuiciadas'!P22&gt;0),('Personas Enjuiciadas'!D22+'Personas Enjuiciadas'!I22)/('Personas Enjuiciadas'!N22+'Personas Enjuiciadas'!P22),"-")</f>
        <v>0.91774891774891776</v>
      </c>
      <c r="E21" s="43">
        <f>IF(AND('Personas Enjuiciadas'!O22+'Personas Enjuiciadas'!Q22&gt;0),('Personas Enjuiciadas'!E22+'Personas Enjuiciadas'!J22)/('Personas Enjuiciadas'!O22+'Personas Enjuiciadas'!Q22),"-")</f>
        <v>0.99065420560747663</v>
      </c>
      <c r="H21" s="38"/>
    </row>
    <row r="22" spans="2:8" ht="20.100000000000001" customHeight="1" thickBot="1" x14ac:dyDescent="0.25">
      <c r="B22" s="4" t="s">
        <v>209</v>
      </c>
      <c r="C22" s="35">
        <f>IF('Personas Enjuiciadas'!M23&gt;0,('Personas Enjuiciadas'!D23+'Personas Enjuiciadas'!E23+'Personas Enjuiciadas'!I23+'Personas Enjuiciadas'!J23)/'Personas Enjuiciadas'!M23,"-")</f>
        <v>0.95014381591562802</v>
      </c>
      <c r="D22" s="43">
        <f>IF(AND('Personas Enjuiciadas'!N23+'Personas Enjuiciadas'!P23&gt;0),('Personas Enjuiciadas'!D23+'Personas Enjuiciadas'!I23)/('Personas Enjuiciadas'!N23+'Personas Enjuiciadas'!P23),"-")</f>
        <v>0.94186046511627908</v>
      </c>
      <c r="E22" s="43">
        <f>IF(AND('Personas Enjuiciadas'!O23+'Personas Enjuiciadas'!Q23&gt;0),('Personas Enjuiciadas'!E23+'Personas Enjuiciadas'!J23)/('Personas Enjuiciadas'!O23+'Personas Enjuiciadas'!Q23),"-")</f>
        <v>0.96145124716553287</v>
      </c>
      <c r="H22" s="38"/>
    </row>
    <row r="23" spans="2:8" ht="20.100000000000001" customHeight="1" thickBot="1" x14ac:dyDescent="0.25">
      <c r="B23" s="4" t="s">
        <v>210</v>
      </c>
      <c r="C23" s="35">
        <f>IF('Personas Enjuiciadas'!M24&gt;0,('Personas Enjuiciadas'!D24+'Personas Enjuiciadas'!E24+'Personas Enjuiciadas'!I24+'Personas Enjuiciadas'!J24)/'Personas Enjuiciadas'!M24,"-")</f>
        <v>0.93589009730967376</v>
      </c>
      <c r="D23" s="43">
        <f>IF(AND('Personas Enjuiciadas'!N24+'Personas Enjuiciadas'!P24&gt;0),('Personas Enjuiciadas'!D24+'Personas Enjuiciadas'!I24)/('Personas Enjuiciadas'!N24+'Personas Enjuiciadas'!P24),"-")</f>
        <v>0.93004996431120623</v>
      </c>
      <c r="E23" s="43">
        <f>IF(AND('Personas Enjuiciadas'!O24+'Personas Enjuiciadas'!Q24&gt;0),('Personas Enjuiciadas'!E24+'Personas Enjuiciadas'!J24)/('Personas Enjuiciadas'!O24+'Personas Enjuiciadas'!Q24),"-")</f>
        <v>0.95953757225433522</v>
      </c>
      <c r="H23" s="38"/>
    </row>
    <row r="24" spans="2:8" ht="20.100000000000001" customHeight="1" thickBot="1" x14ac:dyDescent="0.25">
      <c r="B24" s="4" t="s">
        <v>211</v>
      </c>
      <c r="C24" s="35">
        <f>IF('Personas Enjuiciadas'!M25&gt;0,('Personas Enjuiciadas'!D25+'Personas Enjuiciadas'!E25+'Personas Enjuiciadas'!I25+'Personas Enjuiciadas'!J25)/'Personas Enjuiciadas'!M25,"-")</f>
        <v>0.89915254237288134</v>
      </c>
      <c r="D24" s="43">
        <f>IF(AND('Personas Enjuiciadas'!N25+'Personas Enjuiciadas'!P25&gt;0),('Personas Enjuiciadas'!D25+'Personas Enjuiciadas'!I25)/('Personas Enjuiciadas'!N25+'Personas Enjuiciadas'!P25),"-")</f>
        <v>0.8811659192825112</v>
      </c>
      <c r="E24" s="43">
        <f>IF(AND('Personas Enjuiciadas'!O25+'Personas Enjuiciadas'!Q25&gt;0),('Personas Enjuiciadas'!E25+'Personas Enjuiciadas'!J25)/('Personas Enjuiciadas'!O25+'Personas Enjuiciadas'!Q25),"-")</f>
        <v>0.95486111111111116</v>
      </c>
      <c r="H24" s="38"/>
    </row>
    <row r="25" spans="2:8" ht="20.100000000000001" customHeight="1" thickBot="1" x14ac:dyDescent="0.25">
      <c r="B25" s="5" t="s">
        <v>212</v>
      </c>
      <c r="C25" s="35">
        <f>IF('Personas Enjuiciadas'!M26&gt;0,('Personas Enjuiciadas'!D26+'Personas Enjuiciadas'!E26+'Personas Enjuiciadas'!I26+'Personas Enjuiciadas'!J26)/'Personas Enjuiciadas'!M26,"-")</f>
        <v>0.92123287671232879</v>
      </c>
      <c r="D25" s="43">
        <f>IF(AND('Personas Enjuiciadas'!N26+'Personas Enjuiciadas'!P26&gt;0),('Personas Enjuiciadas'!D26+'Personas Enjuiciadas'!I26)/('Personas Enjuiciadas'!N26+'Personas Enjuiciadas'!P26),"-")</f>
        <v>0.90350877192982459</v>
      </c>
      <c r="E25" s="43">
        <f>IF(AND('Personas Enjuiciadas'!O26+'Personas Enjuiciadas'!Q26&gt;0),('Personas Enjuiciadas'!E26+'Personas Enjuiciadas'!J26)/('Personas Enjuiciadas'!O26+'Personas Enjuiciadas'!Q26),"-")</f>
        <v>0.984375</v>
      </c>
      <c r="H25" s="38"/>
    </row>
    <row r="26" spans="2:8" ht="20.100000000000001" customHeight="1" thickBot="1" x14ac:dyDescent="0.25">
      <c r="B26" s="6" t="s">
        <v>213</v>
      </c>
      <c r="C26" s="35">
        <f>IF('Personas Enjuiciadas'!M27&gt;0,('Personas Enjuiciadas'!D27+'Personas Enjuiciadas'!E27+'Personas Enjuiciadas'!I27+'Personas Enjuiciadas'!J27)/'Personas Enjuiciadas'!M27,"-")</f>
        <v>0.83783783783783783</v>
      </c>
      <c r="D26" s="43">
        <f>IF(AND('Personas Enjuiciadas'!N27+'Personas Enjuiciadas'!P27&gt;0),('Personas Enjuiciadas'!D27+'Personas Enjuiciadas'!I27)/('Personas Enjuiciadas'!N27+'Personas Enjuiciadas'!P27),"-")</f>
        <v>0.81818181818181823</v>
      </c>
      <c r="E26" s="43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214</v>
      </c>
      <c r="C27" s="35">
        <f>IF('Personas Enjuiciadas'!M28&gt;0,('Personas Enjuiciadas'!D28+'Personas Enjuiciadas'!E28+'Personas Enjuiciadas'!I28+'Personas Enjuiciadas'!J28)/'Personas Enjuiciadas'!M28,"-")</f>
        <v>0.98496240601503759</v>
      </c>
      <c r="D27" s="43">
        <f>IF(AND('Personas Enjuiciadas'!N28+'Personas Enjuiciadas'!P28&gt;0),('Personas Enjuiciadas'!D28+'Personas Enjuiciadas'!I28)/('Personas Enjuiciadas'!N28+'Personas Enjuiciadas'!P28),"-")</f>
        <v>0.97590361445783136</v>
      </c>
      <c r="E27" s="43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215</v>
      </c>
      <c r="C28" s="35">
        <f>IF('Personas Enjuiciadas'!M29&gt;0,('Personas Enjuiciadas'!D29+'Personas Enjuiciadas'!E29+'Personas Enjuiciadas'!I29+'Personas Enjuiciadas'!J29)/'Personas Enjuiciadas'!M29,"-")</f>
        <v>0.89637305699481862</v>
      </c>
      <c r="D28" s="43">
        <f>IF(AND('Personas Enjuiciadas'!N29+'Personas Enjuiciadas'!P29&gt;0),('Personas Enjuiciadas'!D29+'Personas Enjuiciadas'!I29)/('Personas Enjuiciadas'!N29+'Personas Enjuiciadas'!P29),"-")</f>
        <v>0.89820359281437123</v>
      </c>
      <c r="E28" s="43">
        <f>IF(AND('Personas Enjuiciadas'!O29+'Personas Enjuiciadas'!Q29&gt;0),('Personas Enjuiciadas'!E29+'Personas Enjuiciadas'!J29)/('Personas Enjuiciadas'!O29+'Personas Enjuiciadas'!Q29),"-")</f>
        <v>0.88461538461538458</v>
      </c>
      <c r="H28" s="38"/>
    </row>
    <row r="29" spans="2:8" ht="20.100000000000001" customHeight="1" thickBot="1" x14ac:dyDescent="0.25">
      <c r="B29" s="4" t="s">
        <v>216</v>
      </c>
      <c r="C29" s="35">
        <f>IF('Personas Enjuiciadas'!M30&gt;0,('Personas Enjuiciadas'!D30+'Personas Enjuiciadas'!E30+'Personas Enjuiciadas'!I30+'Personas Enjuiciadas'!J30)/'Personas Enjuiciadas'!M30,"-")</f>
        <v>0.97142857142857142</v>
      </c>
      <c r="D29" s="43">
        <f>IF(AND('Personas Enjuiciadas'!N30+'Personas Enjuiciadas'!P30&gt;0),('Personas Enjuiciadas'!D30+'Personas Enjuiciadas'!I30)/('Personas Enjuiciadas'!N30+'Personas Enjuiciadas'!P30),"-")</f>
        <v>0.96875</v>
      </c>
      <c r="E29" s="43">
        <f>IF(AND('Personas Enjuiciadas'!O30+'Personas Enjuiciadas'!Q30&gt;0),('Personas Enjuiciadas'!E30+'Personas Enjuiciadas'!J30)/('Personas Enjuiciadas'!O30+'Personas Enjuiciadas'!Q30),"-")</f>
        <v>1</v>
      </c>
      <c r="H29" s="38"/>
    </row>
    <row r="30" spans="2:8" ht="20.100000000000001" customHeight="1" thickBot="1" x14ac:dyDescent="0.25">
      <c r="B30" s="4" t="s">
        <v>217</v>
      </c>
      <c r="C30" s="35">
        <f>IF('Personas Enjuiciadas'!M31&gt;0,('Personas Enjuiciadas'!D31+'Personas Enjuiciadas'!E31+'Personas Enjuiciadas'!I31+'Personas Enjuiciadas'!J31)/'Personas Enjuiciadas'!M31,"-")</f>
        <v>0.64814814814814814</v>
      </c>
      <c r="D30" s="43">
        <f>IF(AND('Personas Enjuiciadas'!N31+'Personas Enjuiciadas'!P31&gt;0),('Personas Enjuiciadas'!D31+'Personas Enjuiciadas'!I31)/('Personas Enjuiciadas'!N31+'Personas Enjuiciadas'!P31),"-")</f>
        <v>0.63636363636363635</v>
      </c>
      <c r="E30" s="43">
        <f>IF(AND('Personas Enjuiciadas'!O31+'Personas Enjuiciadas'!Q31&gt;0),('Personas Enjuiciadas'!E31+'Personas Enjuiciadas'!J31)/('Personas Enjuiciadas'!O31+'Personas Enjuiciadas'!Q31),"-")</f>
        <v>0.7</v>
      </c>
      <c r="H30" s="38"/>
    </row>
    <row r="31" spans="2:8" ht="20.100000000000001" customHeight="1" thickBot="1" x14ac:dyDescent="0.25">
      <c r="B31" s="4" t="s">
        <v>218</v>
      </c>
      <c r="C31" s="35">
        <f>IF('Personas Enjuiciadas'!M32&gt;0,('Personas Enjuiciadas'!D32+'Personas Enjuiciadas'!E32+'Personas Enjuiciadas'!I32+'Personas Enjuiciadas'!J32)/'Personas Enjuiciadas'!M32,"-")</f>
        <v>0.86956521739130432</v>
      </c>
      <c r="D31" s="43">
        <f>IF(AND('Personas Enjuiciadas'!N32+'Personas Enjuiciadas'!P32&gt;0),('Personas Enjuiciadas'!D32+'Personas Enjuiciadas'!I32)/('Personas Enjuiciadas'!N32+'Personas Enjuiciadas'!P32),"-")</f>
        <v>0.80769230769230771</v>
      </c>
      <c r="E31" s="43">
        <f>IF(AND('Personas Enjuiciadas'!O32+'Personas Enjuiciadas'!Q32&gt;0),('Personas Enjuiciadas'!E32+'Personas Enjuiciadas'!J32)/('Personas Enjuiciadas'!O32+'Personas Enjuiciadas'!Q32),"-")</f>
        <v>0.95</v>
      </c>
      <c r="H31" s="38"/>
    </row>
    <row r="32" spans="2:8" ht="20.100000000000001" customHeight="1" thickBot="1" x14ac:dyDescent="0.25">
      <c r="B32" s="4" t="s">
        <v>219</v>
      </c>
      <c r="C32" s="35">
        <f>IF('Personas Enjuiciadas'!M33&gt;0,('Personas Enjuiciadas'!D33+'Personas Enjuiciadas'!E33+'Personas Enjuiciadas'!I33+'Personas Enjuiciadas'!J33)/'Personas Enjuiciadas'!M33,"-")</f>
        <v>0.94736842105263153</v>
      </c>
      <c r="D32" s="43">
        <f>IF(AND('Personas Enjuiciadas'!N33+'Personas Enjuiciadas'!P33&gt;0),('Personas Enjuiciadas'!D33+'Personas Enjuiciadas'!I33)/('Personas Enjuiciadas'!N33+'Personas Enjuiciadas'!P33),"-")</f>
        <v>0.94736842105263153</v>
      </c>
      <c r="E32" s="43">
        <f>IF(AND('Personas Enjuiciadas'!O33+'Personas Enjuiciadas'!Q33&gt;0),('Personas Enjuiciadas'!E33+'Personas Enjuiciadas'!J33)/('Personas Enjuiciadas'!O33+'Personas Enjuiciadas'!Q33),"-")</f>
        <v>0.94736842105263153</v>
      </c>
      <c r="H32" s="38"/>
    </row>
    <row r="33" spans="2:8" ht="20.100000000000001" customHeight="1" thickBot="1" x14ac:dyDescent="0.25">
      <c r="B33" s="4" t="s">
        <v>220</v>
      </c>
      <c r="C33" s="35">
        <f>IF('Personas Enjuiciadas'!M34&gt;0,('Personas Enjuiciadas'!D34+'Personas Enjuiciadas'!E34+'Personas Enjuiciadas'!I34+'Personas Enjuiciadas'!J34)/'Personas Enjuiciadas'!M34,"-")</f>
        <v>0.61111111111111116</v>
      </c>
      <c r="D33" s="43">
        <f>IF(AND('Personas Enjuiciadas'!N34+'Personas Enjuiciadas'!P34&gt;0),('Personas Enjuiciadas'!D34+'Personas Enjuiciadas'!I34)/('Personas Enjuiciadas'!N34+'Personas Enjuiciadas'!P34),"-")</f>
        <v>0.6376811594202898</v>
      </c>
      <c r="E33" s="43">
        <f>IF(AND('Personas Enjuiciadas'!O34+'Personas Enjuiciadas'!Q34&gt;0),('Personas Enjuiciadas'!E34+'Personas Enjuiciadas'!J34)/('Personas Enjuiciadas'!O34+'Personas Enjuiciadas'!Q34),"-")</f>
        <v>0</v>
      </c>
      <c r="H33" s="38"/>
    </row>
    <row r="34" spans="2:8" ht="20.100000000000001" customHeight="1" thickBot="1" x14ac:dyDescent="0.25">
      <c r="B34" s="4" t="s">
        <v>221</v>
      </c>
      <c r="C34" s="35">
        <f>IF('Personas Enjuiciadas'!M35&gt;0,('Personas Enjuiciadas'!D35+'Personas Enjuiciadas'!E35+'Personas Enjuiciadas'!I35+'Personas Enjuiciadas'!J35)/'Personas Enjuiciadas'!M35,"-")</f>
        <v>0.44444444444444442</v>
      </c>
      <c r="D34" s="43">
        <f>IF(AND('Personas Enjuiciadas'!N35+'Personas Enjuiciadas'!P35&gt;0),('Personas Enjuiciadas'!D35+'Personas Enjuiciadas'!I35)/('Personas Enjuiciadas'!N35+'Personas Enjuiciadas'!P35),"-")</f>
        <v>0.4375</v>
      </c>
      <c r="E34" s="43">
        <f>IF(AND('Personas Enjuiciadas'!O35+'Personas Enjuiciadas'!Q35&gt;0),('Personas Enjuiciadas'!E35+'Personas Enjuiciadas'!J35)/('Personas Enjuiciadas'!O35+'Personas Enjuiciadas'!Q35),"-")</f>
        <v>0.5</v>
      </c>
      <c r="H34" s="38"/>
    </row>
    <row r="35" spans="2:8" ht="20.100000000000001" customHeight="1" thickBot="1" x14ac:dyDescent="0.25">
      <c r="B35" s="4" t="s">
        <v>222</v>
      </c>
      <c r="C35" s="35">
        <f>IF('Personas Enjuiciadas'!M36&gt;0,('Personas Enjuiciadas'!D36+'Personas Enjuiciadas'!E36+'Personas Enjuiciadas'!I36+'Personas Enjuiciadas'!J36)/'Personas Enjuiciadas'!M36,"-")</f>
        <v>0.78260869565217395</v>
      </c>
      <c r="D35" s="43">
        <f>IF(AND('Personas Enjuiciadas'!N36+'Personas Enjuiciadas'!P36&gt;0),('Personas Enjuiciadas'!D36+'Personas Enjuiciadas'!I36)/('Personas Enjuiciadas'!N36+'Personas Enjuiciadas'!P36),"-")</f>
        <v>0.75</v>
      </c>
      <c r="E35" s="43">
        <f>IF(AND('Personas Enjuiciadas'!O36+'Personas Enjuiciadas'!Q36&gt;0),('Personas Enjuiciadas'!E36+'Personas Enjuiciadas'!J36)/('Personas Enjuiciadas'!O36+'Personas Enjuiciadas'!Q36),"-")</f>
        <v>0.9</v>
      </c>
      <c r="H35" s="38"/>
    </row>
    <row r="36" spans="2:8" ht="20.100000000000001" customHeight="1" thickBot="1" x14ac:dyDescent="0.25">
      <c r="B36" s="4" t="s">
        <v>223</v>
      </c>
      <c r="C36" s="35">
        <f>IF('Personas Enjuiciadas'!M37&gt;0,('Personas Enjuiciadas'!D37+'Personas Enjuiciadas'!E37+'Personas Enjuiciadas'!I37+'Personas Enjuiciadas'!J37)/'Personas Enjuiciadas'!M37,"-")</f>
        <v>0.95308641975308639</v>
      </c>
      <c r="D36" s="43">
        <f>IF(AND('Personas Enjuiciadas'!N37+'Personas Enjuiciadas'!P37&gt;0),('Personas Enjuiciadas'!D37+'Personas Enjuiciadas'!I37)/('Personas Enjuiciadas'!N37+'Personas Enjuiciadas'!P37),"-")</f>
        <v>0.93971631205673756</v>
      </c>
      <c r="E36" s="43">
        <f>IF(AND('Personas Enjuiciadas'!O37+'Personas Enjuiciadas'!Q37&gt;0),('Personas Enjuiciadas'!E37+'Personas Enjuiciadas'!J37)/('Personas Enjuiciadas'!O37+'Personas Enjuiciadas'!Q37),"-")</f>
        <v>0.98373983739837401</v>
      </c>
      <c r="H36" s="38"/>
    </row>
    <row r="37" spans="2:8" ht="20.100000000000001" customHeight="1" thickBot="1" x14ac:dyDescent="0.25">
      <c r="B37" s="4" t="s">
        <v>224</v>
      </c>
      <c r="C37" s="35">
        <f>IF('Personas Enjuiciadas'!M38&gt;0,('Personas Enjuiciadas'!D38+'Personas Enjuiciadas'!E38+'Personas Enjuiciadas'!I38+'Personas Enjuiciadas'!J38)/'Personas Enjuiciadas'!M38,"-")</f>
        <v>0.91176470588235292</v>
      </c>
      <c r="D37" s="43">
        <f>IF(AND('Personas Enjuiciadas'!N38+'Personas Enjuiciadas'!P38&gt;0),('Personas Enjuiciadas'!D38+'Personas Enjuiciadas'!I38)/('Personas Enjuiciadas'!N38+'Personas Enjuiciadas'!P38),"-")</f>
        <v>0.83333333333333337</v>
      </c>
      <c r="E37" s="43">
        <f>IF(AND('Personas Enjuiciadas'!O38+'Personas Enjuiciadas'!Q38&gt;0),('Personas Enjuiciadas'!E38+'Personas Enjuiciadas'!J38)/('Personas Enjuiciadas'!O38+'Personas Enjuiciadas'!Q38),"-")</f>
        <v>1</v>
      </c>
      <c r="H37" s="38"/>
    </row>
    <row r="38" spans="2:8" ht="20.100000000000001" customHeight="1" thickBot="1" x14ac:dyDescent="0.25">
      <c r="B38" s="4" t="s">
        <v>225</v>
      </c>
      <c r="C38" s="35">
        <f>IF('Personas Enjuiciadas'!M39&gt;0,('Personas Enjuiciadas'!D39+'Personas Enjuiciadas'!E39+'Personas Enjuiciadas'!I39+'Personas Enjuiciadas'!J39)/'Personas Enjuiciadas'!M39,"-")</f>
        <v>0.92783505154639179</v>
      </c>
      <c r="D38" s="43">
        <f>IF(AND('Personas Enjuiciadas'!N39+'Personas Enjuiciadas'!P39&gt;0),('Personas Enjuiciadas'!D39+'Personas Enjuiciadas'!I39)/('Personas Enjuiciadas'!N39+'Personas Enjuiciadas'!P39),"-")</f>
        <v>0.90322580645161288</v>
      </c>
      <c r="E38" s="43">
        <f>IF(AND('Personas Enjuiciadas'!O39+'Personas Enjuiciadas'!Q39&gt;0),('Personas Enjuiciadas'!E39+'Personas Enjuiciadas'!J39)/('Personas Enjuiciadas'!O39+'Personas Enjuiciadas'!Q39),"-")</f>
        <v>0.97142857142857142</v>
      </c>
      <c r="H38" s="38"/>
    </row>
    <row r="39" spans="2:8" ht="20.100000000000001" customHeight="1" thickBot="1" x14ac:dyDescent="0.25">
      <c r="B39" s="4" t="s">
        <v>226</v>
      </c>
      <c r="C39" s="35">
        <f>IF('Personas Enjuiciadas'!M40&gt;0,('Personas Enjuiciadas'!D40+'Personas Enjuiciadas'!E40+'Personas Enjuiciadas'!I40+'Personas Enjuiciadas'!J40)/'Personas Enjuiciadas'!M40,"-")</f>
        <v>0.9211711711711712</v>
      </c>
      <c r="D39" s="43">
        <f>IF(AND('Personas Enjuiciadas'!N40+'Personas Enjuiciadas'!P40&gt;0),('Personas Enjuiciadas'!D40+'Personas Enjuiciadas'!I40)/('Personas Enjuiciadas'!N40+'Personas Enjuiciadas'!P40),"-")</f>
        <v>0.90553745928338758</v>
      </c>
      <c r="E39" s="43">
        <f>IF(AND('Personas Enjuiciadas'!O40+'Personas Enjuiciadas'!Q40&gt;0),('Personas Enjuiciadas'!E40+'Personas Enjuiciadas'!J40)/('Personas Enjuiciadas'!O40+'Personas Enjuiciadas'!Q40),"-")</f>
        <v>0.95620437956204385</v>
      </c>
      <c r="H39" s="38"/>
    </row>
    <row r="40" spans="2:8" ht="20.100000000000001" customHeight="1" thickBot="1" x14ac:dyDescent="0.25">
      <c r="B40" s="4" t="s">
        <v>227</v>
      </c>
      <c r="C40" s="35">
        <f>IF('Personas Enjuiciadas'!M41&gt;0,('Personas Enjuiciadas'!D41+'Personas Enjuiciadas'!E41+'Personas Enjuiciadas'!I41+'Personas Enjuiciadas'!J41)/'Personas Enjuiciadas'!M41,"-")</f>
        <v>0.85358565737051795</v>
      </c>
      <c r="D40" s="43">
        <f>IF(AND('Personas Enjuiciadas'!N41+'Personas Enjuiciadas'!P41&gt;0),('Personas Enjuiciadas'!D41+'Personas Enjuiciadas'!I41)/('Personas Enjuiciadas'!N41+'Personas Enjuiciadas'!P41),"-")</f>
        <v>0.85240963855421692</v>
      </c>
      <c r="E40" s="43">
        <f>IF(AND('Personas Enjuiciadas'!O41+'Personas Enjuiciadas'!Q41&gt;0),('Personas Enjuiciadas'!E41+'Personas Enjuiciadas'!J41)/('Personas Enjuiciadas'!O41+'Personas Enjuiciadas'!Q41),"-")</f>
        <v>0.85588235294117643</v>
      </c>
      <c r="H40" s="38"/>
    </row>
    <row r="41" spans="2:8" ht="20.100000000000001" customHeight="1" thickBot="1" x14ac:dyDescent="0.25">
      <c r="B41" s="4" t="s">
        <v>228</v>
      </c>
      <c r="C41" s="35">
        <f>IF('Personas Enjuiciadas'!M42&gt;0,('Personas Enjuiciadas'!D42+'Personas Enjuiciadas'!E42+'Personas Enjuiciadas'!I42+'Personas Enjuiciadas'!J42)/'Personas Enjuiciadas'!M42,"-")</f>
        <v>0.7816091954022989</v>
      </c>
      <c r="D41" s="43">
        <f>IF(AND('Personas Enjuiciadas'!N42+'Personas Enjuiciadas'!P42&gt;0),('Personas Enjuiciadas'!D42+'Personas Enjuiciadas'!I42)/('Personas Enjuiciadas'!N42+'Personas Enjuiciadas'!P42),"-")</f>
        <v>0.76576576576576572</v>
      </c>
      <c r="E41" s="43">
        <f>IF(AND('Personas Enjuiciadas'!O42+'Personas Enjuiciadas'!Q42&gt;0),('Personas Enjuiciadas'!E42+'Personas Enjuiciadas'!J42)/('Personas Enjuiciadas'!O42+'Personas Enjuiciadas'!Q42),"-")</f>
        <v>0.80952380952380953</v>
      </c>
      <c r="H41" s="38"/>
    </row>
    <row r="42" spans="2:8" ht="20.100000000000001" customHeight="1" thickBot="1" x14ac:dyDescent="0.25">
      <c r="B42" s="4" t="s">
        <v>229</v>
      </c>
      <c r="C42" s="35">
        <f>IF('Personas Enjuiciadas'!M43&gt;0,('Personas Enjuiciadas'!D43+'Personas Enjuiciadas'!E43+'Personas Enjuiciadas'!I43+'Personas Enjuiciadas'!J43)/'Personas Enjuiciadas'!M43,"-")</f>
        <v>0.97441860465116281</v>
      </c>
      <c r="D42" s="43">
        <f>IF(AND('Personas Enjuiciadas'!N43+'Personas Enjuiciadas'!P43&gt;0),('Personas Enjuiciadas'!D43+'Personas Enjuiciadas'!I43)/('Personas Enjuiciadas'!N43+'Personas Enjuiciadas'!P43),"-")</f>
        <v>0.96153846153846156</v>
      </c>
      <c r="E42" s="43">
        <f>IF(AND('Personas Enjuiciadas'!O43+'Personas Enjuiciadas'!Q43&gt;0),('Personas Enjuiciadas'!E43+'Personas Enjuiciadas'!J43)/('Personas Enjuiciadas'!O43+'Personas Enjuiciadas'!Q43),"-")</f>
        <v>0.98648648648648651</v>
      </c>
      <c r="H42" s="38"/>
    </row>
    <row r="43" spans="2:8" ht="20.100000000000001" customHeight="1" thickBot="1" x14ac:dyDescent="0.25">
      <c r="B43" s="4" t="s">
        <v>230</v>
      </c>
      <c r="C43" s="35">
        <f>IF('Personas Enjuiciadas'!M44&gt;0,('Personas Enjuiciadas'!D44+'Personas Enjuiciadas'!E44+'Personas Enjuiciadas'!I44+'Personas Enjuiciadas'!J44)/'Personas Enjuiciadas'!M44,"-")</f>
        <v>0.95214105793450876</v>
      </c>
      <c r="D43" s="43">
        <f>IF(AND('Personas Enjuiciadas'!N44+'Personas Enjuiciadas'!P44&gt;0),('Personas Enjuiciadas'!D44+'Personas Enjuiciadas'!I44)/('Personas Enjuiciadas'!N44+'Personas Enjuiciadas'!P44),"-")</f>
        <v>0.95121951219512191</v>
      </c>
      <c r="E43" s="43">
        <f>IF(AND('Personas Enjuiciadas'!O44+'Personas Enjuiciadas'!Q44&gt;0),('Personas Enjuiciadas'!E44+'Personas Enjuiciadas'!J44)/('Personas Enjuiciadas'!O44+'Personas Enjuiciadas'!Q44),"-")</f>
        <v>0.95364238410596025</v>
      </c>
      <c r="H43" s="38"/>
    </row>
    <row r="44" spans="2:8" ht="20.100000000000001" customHeight="1" thickBot="1" x14ac:dyDescent="0.25">
      <c r="B44" s="4" t="s">
        <v>231</v>
      </c>
      <c r="C44" s="35">
        <f>IF('Personas Enjuiciadas'!M45&gt;0,('Personas Enjuiciadas'!D45+'Personas Enjuiciadas'!E45+'Personas Enjuiciadas'!I45+'Personas Enjuiciadas'!J45)/'Personas Enjuiciadas'!M45,"-")</f>
        <v>0.9372693726937269</v>
      </c>
      <c r="D44" s="43">
        <f>IF(AND('Personas Enjuiciadas'!N45+'Personas Enjuiciadas'!P45&gt;0),('Personas Enjuiciadas'!D45+'Personas Enjuiciadas'!I45)/('Personas Enjuiciadas'!N45+'Personas Enjuiciadas'!P45),"-")</f>
        <v>0.9132706374085684</v>
      </c>
      <c r="E44" s="43">
        <f>IF(AND('Personas Enjuiciadas'!O45+'Personas Enjuiciadas'!Q45&gt;0),('Personas Enjuiciadas'!E45+'Personas Enjuiciadas'!J45)/('Personas Enjuiciadas'!O45+'Personas Enjuiciadas'!Q45),"-")</f>
        <v>0.97159940209267559</v>
      </c>
      <c r="H44" s="38"/>
    </row>
    <row r="45" spans="2:8" ht="20.100000000000001" customHeight="1" thickBot="1" x14ac:dyDescent="0.25">
      <c r="B45" s="4" t="s">
        <v>232</v>
      </c>
      <c r="C45" s="35">
        <f>IF('Personas Enjuiciadas'!M46&gt;0,('Personas Enjuiciadas'!D46+'Personas Enjuiciadas'!E46+'Personas Enjuiciadas'!I46+'Personas Enjuiciadas'!J46)/'Personas Enjuiciadas'!M46,"-")</f>
        <v>0.95501022494887522</v>
      </c>
      <c r="D45" s="43">
        <f>IF(AND('Personas Enjuiciadas'!N46+'Personas Enjuiciadas'!P46&gt;0),('Personas Enjuiciadas'!D46+'Personas Enjuiciadas'!I46)/('Personas Enjuiciadas'!N46+'Personas Enjuiciadas'!P46),"-")</f>
        <v>0.94666666666666666</v>
      </c>
      <c r="E45" s="43">
        <f>IF(AND('Personas Enjuiciadas'!O46+'Personas Enjuiciadas'!Q46&gt;0),('Personas Enjuiciadas'!E46+'Personas Enjuiciadas'!J46)/('Personas Enjuiciadas'!O46+'Personas Enjuiciadas'!Q46),"-")</f>
        <v>0.96825396825396826</v>
      </c>
      <c r="H45" s="38"/>
    </row>
    <row r="46" spans="2:8" ht="20.100000000000001" customHeight="1" thickBot="1" x14ac:dyDescent="0.25">
      <c r="B46" s="4" t="s">
        <v>233</v>
      </c>
      <c r="C46" s="35">
        <f>IF('Personas Enjuiciadas'!M47&gt;0,('Personas Enjuiciadas'!D47+'Personas Enjuiciadas'!E47+'Personas Enjuiciadas'!I47+'Personas Enjuiciadas'!J47)/'Personas Enjuiciadas'!M47,"-")</f>
        <v>0.85822510822510822</v>
      </c>
      <c r="D46" s="43">
        <f>IF(AND('Personas Enjuiciadas'!N47+'Personas Enjuiciadas'!P47&gt;0),('Personas Enjuiciadas'!D47+'Personas Enjuiciadas'!I47)/('Personas Enjuiciadas'!N47+'Personas Enjuiciadas'!P47),"-")</f>
        <v>0.85212418300653592</v>
      </c>
      <c r="E46" s="43">
        <f>IF(AND('Personas Enjuiciadas'!O47+'Personas Enjuiciadas'!Q47&gt;0),('Personas Enjuiciadas'!E47+'Personas Enjuiciadas'!J47)/('Personas Enjuiciadas'!O47+'Personas Enjuiciadas'!Q47),"-")</f>
        <v>0.87019230769230771</v>
      </c>
      <c r="H46" s="38"/>
    </row>
    <row r="47" spans="2:8" ht="20.100000000000001" customHeight="1" thickBot="1" x14ac:dyDescent="0.25">
      <c r="B47" s="4" t="s">
        <v>234</v>
      </c>
      <c r="C47" s="35">
        <f>IF('Personas Enjuiciadas'!M48&gt;0,('Personas Enjuiciadas'!D48+'Personas Enjuiciadas'!E48+'Personas Enjuiciadas'!I48+'Personas Enjuiciadas'!J48)/'Personas Enjuiciadas'!M48,"-")</f>
        <v>0.95372750642673521</v>
      </c>
      <c r="D47" s="43">
        <f>IF(AND('Personas Enjuiciadas'!N48+'Personas Enjuiciadas'!P48&gt;0),('Personas Enjuiciadas'!D48+'Personas Enjuiciadas'!I48)/('Personas Enjuiciadas'!N48+'Personas Enjuiciadas'!P48),"-")</f>
        <v>0.9514285714285714</v>
      </c>
      <c r="E47" s="43">
        <f>IF(AND('Personas Enjuiciadas'!O48+'Personas Enjuiciadas'!Q48&gt;0),('Personas Enjuiciadas'!E48+'Personas Enjuiciadas'!J48)/('Personas Enjuiciadas'!O48+'Personas Enjuiciadas'!Q48),"-")</f>
        <v>0.97435897435897434</v>
      </c>
      <c r="H47" s="38"/>
    </row>
    <row r="48" spans="2:8" ht="20.100000000000001" customHeight="1" thickBot="1" x14ac:dyDescent="0.25">
      <c r="B48" s="4" t="s">
        <v>235</v>
      </c>
      <c r="C48" s="35">
        <f>IF('Personas Enjuiciadas'!M49&gt;0,('Personas Enjuiciadas'!D49+'Personas Enjuiciadas'!E49+'Personas Enjuiciadas'!I49+'Personas Enjuiciadas'!J49)/'Personas Enjuiciadas'!M49,"-")</f>
        <v>0.94705882352941173</v>
      </c>
      <c r="D48" s="43">
        <f>IF(AND('Personas Enjuiciadas'!N49+'Personas Enjuiciadas'!P49&gt;0),('Personas Enjuiciadas'!D49+'Personas Enjuiciadas'!I49)/('Personas Enjuiciadas'!N49+'Personas Enjuiciadas'!P49),"-")</f>
        <v>0.94303797468354433</v>
      </c>
      <c r="E48" s="43">
        <f>IF(AND('Personas Enjuiciadas'!O49+'Personas Enjuiciadas'!Q49&gt;0),('Personas Enjuiciadas'!E49+'Personas Enjuiciadas'!J49)/('Personas Enjuiciadas'!O49+'Personas Enjuiciadas'!Q49),"-")</f>
        <v>1</v>
      </c>
      <c r="H48" s="38"/>
    </row>
    <row r="49" spans="2:8" ht="20.100000000000001" customHeight="1" thickBot="1" x14ac:dyDescent="0.25">
      <c r="B49" s="4" t="s">
        <v>236</v>
      </c>
      <c r="C49" s="35">
        <f>IF('Personas Enjuiciadas'!M50&gt;0,('Personas Enjuiciadas'!D50+'Personas Enjuiciadas'!E50+'Personas Enjuiciadas'!I50+'Personas Enjuiciadas'!J50)/'Personas Enjuiciadas'!M50,"-")</f>
        <v>0.88109756097560976</v>
      </c>
      <c r="D49" s="43">
        <f>IF(AND('Personas Enjuiciadas'!N50+'Personas Enjuiciadas'!P50&gt;0),('Personas Enjuiciadas'!D50+'Personas Enjuiciadas'!I50)/('Personas Enjuiciadas'!N50+'Personas Enjuiciadas'!P50),"-")</f>
        <v>0.86572438162544174</v>
      </c>
      <c r="E49" s="43">
        <f>IF(AND('Personas Enjuiciadas'!O50+'Personas Enjuiciadas'!Q50&gt;0),('Personas Enjuiciadas'!E50+'Personas Enjuiciadas'!J50)/('Personas Enjuiciadas'!O50+'Personas Enjuiciadas'!Q50),"-")</f>
        <v>0.97777777777777775</v>
      </c>
      <c r="H49" s="38"/>
    </row>
    <row r="50" spans="2:8" ht="20.100000000000001" customHeight="1" thickBot="1" x14ac:dyDescent="0.25">
      <c r="B50" s="4" t="s">
        <v>237</v>
      </c>
      <c r="C50" s="35">
        <f>IF('Personas Enjuiciadas'!M51&gt;0,('Personas Enjuiciadas'!D51+'Personas Enjuiciadas'!E51+'Personas Enjuiciadas'!I51+'Personas Enjuiciadas'!J51)/'Personas Enjuiciadas'!M51,"-")</f>
        <v>0.69047619047619047</v>
      </c>
      <c r="D50" s="43">
        <f>IF(AND('Personas Enjuiciadas'!N51+'Personas Enjuiciadas'!P51&gt;0),('Personas Enjuiciadas'!D51+'Personas Enjuiciadas'!I51)/('Personas Enjuiciadas'!N51+'Personas Enjuiciadas'!P51),"-")</f>
        <v>0.66666666666666663</v>
      </c>
      <c r="E50" s="43">
        <f>IF(AND('Personas Enjuiciadas'!O51+'Personas Enjuiciadas'!Q51&gt;0),('Personas Enjuiciadas'!E51+'Personas Enjuiciadas'!J51)/('Personas Enjuiciadas'!O51+'Personas Enjuiciadas'!Q51),"-")</f>
        <v>1</v>
      </c>
      <c r="H50" s="38"/>
    </row>
    <row r="51" spans="2:8" ht="20.100000000000001" customHeight="1" thickBot="1" x14ac:dyDescent="0.25">
      <c r="B51" s="4" t="s">
        <v>238</v>
      </c>
      <c r="C51" s="35">
        <f>IF('Personas Enjuiciadas'!M52&gt;0,('Personas Enjuiciadas'!D52+'Personas Enjuiciadas'!E52+'Personas Enjuiciadas'!I52+'Personas Enjuiciadas'!J52)/'Personas Enjuiciadas'!M52,"-")</f>
        <v>0.84916201117318435</v>
      </c>
      <c r="D51" s="43">
        <f>IF(AND('Personas Enjuiciadas'!N52+'Personas Enjuiciadas'!P52&gt;0),('Personas Enjuiciadas'!D52+'Personas Enjuiciadas'!I52)/('Personas Enjuiciadas'!N52+'Personas Enjuiciadas'!P52),"-")</f>
        <v>0.82608695652173914</v>
      </c>
      <c r="E51" s="43">
        <f>IF(AND('Personas Enjuiciadas'!O52+'Personas Enjuiciadas'!Q52&gt;0),('Personas Enjuiciadas'!E52+'Personas Enjuiciadas'!J52)/('Personas Enjuiciadas'!O52+'Personas Enjuiciadas'!Q52),"-")</f>
        <v>0.92682926829268297</v>
      </c>
      <c r="H51" s="38"/>
    </row>
    <row r="52" spans="2:8" ht="20.100000000000001" customHeight="1" thickBot="1" x14ac:dyDescent="0.25">
      <c r="B52" s="4" t="s">
        <v>239</v>
      </c>
      <c r="C52" s="35">
        <f>IF('Personas Enjuiciadas'!M53&gt;0,('Personas Enjuiciadas'!D53+'Personas Enjuiciadas'!E53+'Personas Enjuiciadas'!I53+'Personas Enjuiciadas'!J53)/'Personas Enjuiciadas'!M53,"-")</f>
        <v>0.87244897959183676</v>
      </c>
      <c r="D52" s="43">
        <f>IF(AND('Personas Enjuiciadas'!N53+'Personas Enjuiciadas'!P53&gt;0),('Personas Enjuiciadas'!D53+'Personas Enjuiciadas'!I53)/('Personas Enjuiciadas'!N53+'Personas Enjuiciadas'!P53),"-")</f>
        <v>0.87647058823529411</v>
      </c>
      <c r="E52" s="43">
        <f>IF(AND('Personas Enjuiciadas'!O53+'Personas Enjuiciadas'!Q53&gt;0),('Personas Enjuiciadas'!E53+'Personas Enjuiciadas'!J53)/('Personas Enjuiciadas'!O53+'Personas Enjuiciadas'!Q53),"-")</f>
        <v>0.84615384615384615</v>
      </c>
      <c r="H52" s="38"/>
    </row>
    <row r="53" spans="2:8" ht="20.100000000000001" customHeight="1" thickBot="1" x14ac:dyDescent="0.25">
      <c r="B53" s="4" t="s">
        <v>240</v>
      </c>
      <c r="C53" s="35">
        <f>IF('Personas Enjuiciadas'!M54&gt;0,('Personas Enjuiciadas'!D54+'Personas Enjuiciadas'!E54+'Personas Enjuiciadas'!I54+'Personas Enjuiciadas'!J54)/'Personas Enjuiciadas'!M54,"-")</f>
        <v>0.78604651162790695</v>
      </c>
      <c r="D53" s="43">
        <f>IF(AND('Personas Enjuiciadas'!N54+'Personas Enjuiciadas'!P54&gt;0),('Personas Enjuiciadas'!D54+'Personas Enjuiciadas'!I54)/('Personas Enjuiciadas'!N54+'Personas Enjuiciadas'!P54),"-")</f>
        <v>0.77103960396039606</v>
      </c>
      <c r="E53" s="43">
        <f>IF(AND('Personas Enjuiciadas'!O54+'Personas Enjuiciadas'!Q54&gt;0),('Personas Enjuiciadas'!E54+'Personas Enjuiciadas'!J54)/('Personas Enjuiciadas'!O54+'Personas Enjuiciadas'!Q54),"-")</f>
        <v>0.81120331950207469</v>
      </c>
      <c r="H53" s="38"/>
    </row>
    <row r="54" spans="2:8" ht="20.100000000000001" customHeight="1" thickBot="1" x14ac:dyDescent="0.25">
      <c r="B54" s="4" t="s">
        <v>241</v>
      </c>
      <c r="C54" s="35">
        <f>IF('Personas Enjuiciadas'!M55&gt;0,('Personas Enjuiciadas'!D55+'Personas Enjuiciadas'!E55+'Personas Enjuiciadas'!I55+'Personas Enjuiciadas'!J55)/'Personas Enjuiciadas'!M55,"-")</f>
        <v>0.9672813801308745</v>
      </c>
      <c r="D54" s="43">
        <f>IF(AND('Personas Enjuiciadas'!N55+'Personas Enjuiciadas'!P55&gt;0),('Personas Enjuiciadas'!D55+'Personas Enjuiciadas'!I55)/('Personas Enjuiciadas'!N55+'Personas Enjuiciadas'!P55),"-")</f>
        <v>0.96084049665711557</v>
      </c>
      <c r="E54" s="43">
        <f>IF(AND('Personas Enjuiciadas'!O55+'Personas Enjuiciadas'!Q55&gt;0),('Personas Enjuiciadas'!E55+'Personas Enjuiciadas'!J55)/('Personas Enjuiciadas'!O55+'Personas Enjuiciadas'!Q55),"-")</f>
        <v>0.97791798107255523</v>
      </c>
      <c r="H54" s="38"/>
    </row>
    <row r="55" spans="2:8" ht="20.100000000000001" customHeight="1" thickBot="1" x14ac:dyDescent="0.25">
      <c r="B55" s="4" t="s">
        <v>242</v>
      </c>
      <c r="C55" s="35">
        <f>IF('Personas Enjuiciadas'!M56&gt;0,('Personas Enjuiciadas'!D56+'Personas Enjuiciadas'!E56+'Personas Enjuiciadas'!I56+'Personas Enjuiciadas'!J56)/'Personas Enjuiciadas'!M56,"-")</f>
        <v>0.96505376344086025</v>
      </c>
      <c r="D55" s="43">
        <f>IF(AND('Personas Enjuiciadas'!N56+'Personas Enjuiciadas'!P56&gt;0),('Personas Enjuiciadas'!D56+'Personas Enjuiciadas'!I56)/('Personas Enjuiciadas'!N56+'Personas Enjuiciadas'!P56),"-")</f>
        <v>0.949438202247191</v>
      </c>
      <c r="E55" s="43">
        <f>IF(AND('Personas Enjuiciadas'!O56+'Personas Enjuiciadas'!Q56&gt;0),('Personas Enjuiciadas'!E56+'Personas Enjuiciadas'!J56)/('Personas Enjuiciadas'!O56+'Personas Enjuiciadas'!Q56),"-")</f>
        <v>0.97938144329896903</v>
      </c>
      <c r="H55" s="38"/>
    </row>
    <row r="56" spans="2:8" ht="20.100000000000001" customHeight="1" thickBot="1" x14ac:dyDescent="0.25">
      <c r="B56" s="4" t="s">
        <v>243</v>
      </c>
      <c r="C56" s="35">
        <f>IF('Personas Enjuiciadas'!M57&gt;0,('Personas Enjuiciadas'!D57+'Personas Enjuiciadas'!E57+'Personas Enjuiciadas'!I57+'Personas Enjuiciadas'!J57)/'Personas Enjuiciadas'!M57,"-")</f>
        <v>0.95780590717299574</v>
      </c>
      <c r="D56" s="43">
        <f>IF(AND('Personas Enjuiciadas'!N57+'Personas Enjuiciadas'!P57&gt;0),('Personas Enjuiciadas'!D57+'Personas Enjuiciadas'!I57)/('Personas Enjuiciadas'!N57+'Personas Enjuiciadas'!P57),"-")</f>
        <v>0.97872340425531912</v>
      </c>
      <c r="E56" s="43">
        <f>IF(AND('Personas Enjuiciadas'!O57+'Personas Enjuiciadas'!Q57&gt;0),('Personas Enjuiciadas'!E57+'Personas Enjuiciadas'!J57)/('Personas Enjuiciadas'!O57+'Personas Enjuiciadas'!Q57),"-")</f>
        <v>0.94405594405594406</v>
      </c>
      <c r="H56" s="38"/>
    </row>
    <row r="57" spans="2:8" ht="20.100000000000001" customHeight="1" thickBot="1" x14ac:dyDescent="0.25">
      <c r="B57" s="4" t="s">
        <v>269</v>
      </c>
      <c r="C57" s="35">
        <f>IF('Personas Enjuiciadas'!M58&gt;0,('Personas Enjuiciadas'!D58+'Personas Enjuiciadas'!E58+'Personas Enjuiciadas'!I58+'Personas Enjuiciadas'!J58)/'Personas Enjuiciadas'!M58,"-")</f>
        <v>0.96496815286624205</v>
      </c>
      <c r="D57" s="43">
        <f>IF(AND('Personas Enjuiciadas'!N58+'Personas Enjuiciadas'!P58&gt;0),('Personas Enjuiciadas'!D58+'Personas Enjuiciadas'!I58)/('Personas Enjuiciadas'!N58+'Personas Enjuiciadas'!P58),"-")</f>
        <v>0.94318181818181823</v>
      </c>
      <c r="E57" s="43">
        <f>IF(AND('Personas Enjuiciadas'!O58+'Personas Enjuiciadas'!Q58&gt;0),('Personas Enjuiciadas'!E58+'Personas Enjuiciadas'!J58)/('Personas Enjuiciadas'!O58+'Personas Enjuiciadas'!Q58),"-")</f>
        <v>0.99275362318840576</v>
      </c>
      <c r="H57" s="38"/>
    </row>
    <row r="58" spans="2:8" ht="20.100000000000001" customHeight="1" thickBot="1" x14ac:dyDescent="0.25">
      <c r="B58" s="4" t="s">
        <v>245</v>
      </c>
      <c r="C58" s="35">
        <f>IF('Personas Enjuiciadas'!M59&gt;0,('Personas Enjuiciadas'!D59+'Personas Enjuiciadas'!E59+'Personas Enjuiciadas'!I59+'Personas Enjuiciadas'!J59)/'Personas Enjuiciadas'!M59,"-")</f>
        <v>0.96449704142011838</v>
      </c>
      <c r="D58" s="43">
        <f>IF(AND('Personas Enjuiciadas'!N59+'Personas Enjuiciadas'!P59&gt;0),('Personas Enjuiciadas'!D59+'Personas Enjuiciadas'!I59)/('Personas Enjuiciadas'!N59+'Personas Enjuiciadas'!P59),"-")</f>
        <v>0.95971563981042651</v>
      </c>
      <c r="E58" s="43">
        <f>IF(AND('Personas Enjuiciadas'!O59+'Personas Enjuiciadas'!Q59&gt;0),('Personas Enjuiciadas'!E59+'Personas Enjuiciadas'!J59)/('Personas Enjuiciadas'!O59+'Personas Enjuiciadas'!Q59),"-")</f>
        <v>0.97244094488188981</v>
      </c>
      <c r="H58" s="38"/>
    </row>
    <row r="59" spans="2:8" ht="20.100000000000001" customHeight="1" thickBot="1" x14ac:dyDescent="0.25">
      <c r="B59" s="4" t="s">
        <v>246</v>
      </c>
      <c r="C59" s="35">
        <f>IF('Personas Enjuiciadas'!M60&gt;0,('Personas Enjuiciadas'!D60+'Personas Enjuiciadas'!E60+'Personas Enjuiciadas'!I60+'Personas Enjuiciadas'!J60)/'Personas Enjuiciadas'!M60,"-")</f>
        <v>0.99014778325123154</v>
      </c>
      <c r="D59" s="43">
        <f>IF(AND('Personas Enjuiciadas'!N60+'Personas Enjuiciadas'!P60&gt;0),('Personas Enjuiciadas'!D60+'Personas Enjuiciadas'!I60)/('Personas Enjuiciadas'!N60+'Personas Enjuiciadas'!P60),"-")</f>
        <v>0.99230769230769234</v>
      </c>
      <c r="E59" s="43">
        <f>IF(AND('Personas Enjuiciadas'!O60+'Personas Enjuiciadas'!Q60&gt;0),('Personas Enjuiciadas'!E60+'Personas Enjuiciadas'!J60)/('Personas Enjuiciadas'!O60+'Personas Enjuiciadas'!Q60),"-")</f>
        <v>0.98630136986301364</v>
      </c>
      <c r="H59" s="38"/>
    </row>
    <row r="60" spans="2:8" ht="20.100000000000001" customHeight="1" thickBot="1" x14ac:dyDescent="0.25">
      <c r="B60" s="7" t="s">
        <v>22</v>
      </c>
      <c r="C60" s="68">
        <f>IF('Personas Enjuiciadas'!M61&gt;0,('Personas Enjuiciadas'!D61+'Personas Enjuiciadas'!E61+'Personas Enjuiciadas'!I61+'Personas Enjuiciadas'!J61)/'Personas Enjuiciadas'!M61,"-")</f>
        <v>0.90503875968992253</v>
      </c>
      <c r="D60" s="68">
        <f>IF(AND('Personas Enjuiciadas'!N61+'Personas Enjuiciadas'!P61&gt;0),('Personas Enjuiciadas'!D61+'Personas Enjuiciadas'!I61)/('Personas Enjuiciadas'!N61+'Personas Enjuiciadas'!P61),"-")</f>
        <v>0.89009244031078094</v>
      </c>
      <c r="E60" s="68">
        <f>IF(AND('Personas Enjuiciadas'!O61+'Personas Enjuiciadas'!Q61&gt;0),('Personas Enjuiciadas'!E61+'Personas Enjuiciadas'!J61)/('Personas Enjuiciadas'!O61+'Personas Enjuiciadas'!Q61),"-")</f>
        <v>0.93948503463599531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2" t="s">
        <v>277</v>
      </c>
      <c r="D9" s="93"/>
      <c r="E9" s="93"/>
      <c r="F9" s="93"/>
      <c r="G9" s="66"/>
      <c r="H9" s="92" t="s">
        <v>292</v>
      </c>
      <c r="I9" s="93"/>
      <c r="J9" s="93"/>
      <c r="K9" s="93"/>
      <c r="L9" s="95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287</v>
      </c>
      <c r="F10" s="22" t="s">
        <v>281</v>
      </c>
      <c r="G10" s="67" t="s">
        <v>284</v>
      </c>
      <c r="H10" s="20" t="s">
        <v>278</v>
      </c>
      <c r="I10" s="20" t="s">
        <v>282</v>
      </c>
      <c r="J10" s="20" t="s">
        <v>279</v>
      </c>
      <c r="K10" s="20" t="s">
        <v>285</v>
      </c>
      <c r="L10" s="22" t="s">
        <v>286</v>
      </c>
    </row>
    <row r="11" spans="2:12" ht="20.100000000000001" customHeight="1" thickBot="1" x14ac:dyDescent="0.25">
      <c r="B11" s="3" t="s">
        <v>197</v>
      </c>
      <c r="C11" s="18">
        <v>288</v>
      </c>
      <c r="D11" s="18">
        <v>164</v>
      </c>
      <c r="E11" s="18">
        <v>345</v>
      </c>
      <c r="F11" s="18">
        <v>304</v>
      </c>
      <c r="G11" s="18">
        <f>SUM(C11:F11)</f>
        <v>1101</v>
      </c>
      <c r="H11" s="18">
        <v>0</v>
      </c>
      <c r="I11" s="18">
        <v>0</v>
      </c>
      <c r="J11" s="18">
        <v>0</v>
      </c>
      <c r="K11" s="18">
        <v>0</v>
      </c>
      <c r="L11" s="18">
        <v>1101</v>
      </c>
    </row>
    <row r="12" spans="2:12" ht="20.100000000000001" customHeight="1" thickBot="1" x14ac:dyDescent="0.25">
      <c r="B12" s="4" t="s">
        <v>198</v>
      </c>
      <c r="C12" s="19">
        <v>214</v>
      </c>
      <c r="D12" s="19">
        <v>150</v>
      </c>
      <c r="E12" s="19">
        <v>309</v>
      </c>
      <c r="F12" s="19">
        <v>607</v>
      </c>
      <c r="G12" s="19">
        <f t="shared" ref="G12:G61" si="0">SUM(C12:F12)</f>
        <v>1280</v>
      </c>
      <c r="H12" s="19">
        <v>20</v>
      </c>
      <c r="I12" s="19">
        <v>1</v>
      </c>
      <c r="J12" s="19">
        <v>0</v>
      </c>
      <c r="K12" s="19">
        <v>0</v>
      </c>
      <c r="L12" s="19">
        <v>1301</v>
      </c>
    </row>
    <row r="13" spans="2:12" ht="20.100000000000001" customHeight="1" thickBot="1" x14ac:dyDescent="0.25">
      <c r="B13" s="4" t="s">
        <v>199</v>
      </c>
      <c r="C13" s="19">
        <v>102</v>
      </c>
      <c r="D13" s="19">
        <v>59</v>
      </c>
      <c r="E13" s="19">
        <v>98</v>
      </c>
      <c r="F13" s="19">
        <v>159</v>
      </c>
      <c r="G13" s="19">
        <f t="shared" si="0"/>
        <v>418</v>
      </c>
      <c r="H13" s="19">
        <v>0</v>
      </c>
      <c r="I13" s="19">
        <v>0</v>
      </c>
      <c r="J13" s="19">
        <v>0</v>
      </c>
      <c r="K13" s="19">
        <v>0</v>
      </c>
      <c r="L13" s="19">
        <v>418</v>
      </c>
    </row>
    <row r="14" spans="2:12" ht="20.100000000000001" customHeight="1" thickBot="1" x14ac:dyDescent="0.25">
      <c r="B14" s="4" t="s">
        <v>200</v>
      </c>
      <c r="C14" s="19">
        <v>212</v>
      </c>
      <c r="D14" s="19">
        <v>124</v>
      </c>
      <c r="E14" s="19">
        <v>482</v>
      </c>
      <c r="F14" s="19">
        <v>359</v>
      </c>
      <c r="G14" s="19">
        <f t="shared" si="0"/>
        <v>1177</v>
      </c>
      <c r="H14" s="19">
        <v>6</v>
      </c>
      <c r="I14" s="19">
        <v>0</v>
      </c>
      <c r="J14" s="19">
        <v>0</v>
      </c>
      <c r="K14" s="19">
        <v>0</v>
      </c>
      <c r="L14" s="19">
        <v>1183</v>
      </c>
    </row>
    <row r="15" spans="2:12" ht="20.100000000000001" customHeight="1" thickBot="1" x14ac:dyDescent="0.25">
      <c r="B15" s="4" t="s">
        <v>201</v>
      </c>
      <c r="C15" s="19">
        <v>43</v>
      </c>
      <c r="D15" s="19">
        <v>34</v>
      </c>
      <c r="E15" s="19">
        <v>155</v>
      </c>
      <c r="F15" s="19">
        <v>307</v>
      </c>
      <c r="G15" s="19">
        <f t="shared" si="0"/>
        <v>539</v>
      </c>
      <c r="H15" s="19">
        <v>0</v>
      </c>
      <c r="I15" s="19">
        <v>0</v>
      </c>
      <c r="J15" s="19">
        <v>0</v>
      </c>
      <c r="K15" s="19">
        <v>0</v>
      </c>
      <c r="L15" s="19">
        <v>539</v>
      </c>
    </row>
    <row r="16" spans="2:12" ht="20.100000000000001" customHeight="1" thickBot="1" x14ac:dyDescent="0.25">
      <c r="B16" s="4" t="s">
        <v>202</v>
      </c>
      <c r="C16" s="19">
        <v>145</v>
      </c>
      <c r="D16" s="19">
        <v>90</v>
      </c>
      <c r="E16" s="19">
        <v>142</v>
      </c>
      <c r="F16" s="19">
        <v>172</v>
      </c>
      <c r="G16" s="19">
        <f t="shared" si="0"/>
        <v>549</v>
      </c>
      <c r="H16" s="19">
        <v>6</v>
      </c>
      <c r="I16" s="19">
        <v>4</v>
      </c>
      <c r="J16" s="19">
        <v>3</v>
      </c>
      <c r="K16" s="19">
        <v>0</v>
      </c>
      <c r="L16" s="19">
        <v>562</v>
      </c>
    </row>
    <row r="17" spans="2:12" ht="20.100000000000001" customHeight="1" thickBot="1" x14ac:dyDescent="0.25">
      <c r="B17" s="4" t="s">
        <v>203</v>
      </c>
      <c r="C17" s="19">
        <v>264</v>
      </c>
      <c r="D17" s="19">
        <v>195</v>
      </c>
      <c r="E17" s="19">
        <v>532</v>
      </c>
      <c r="F17" s="19">
        <v>495</v>
      </c>
      <c r="G17" s="19">
        <f t="shared" si="0"/>
        <v>1486</v>
      </c>
      <c r="H17" s="19">
        <v>6</v>
      </c>
      <c r="I17" s="19">
        <v>0</v>
      </c>
      <c r="J17" s="19">
        <v>4</v>
      </c>
      <c r="K17" s="19">
        <v>0</v>
      </c>
      <c r="L17" s="19">
        <v>1496</v>
      </c>
    </row>
    <row r="18" spans="2:12" ht="20.100000000000001" customHeight="1" thickBot="1" x14ac:dyDescent="0.25">
      <c r="B18" s="4" t="s">
        <v>204</v>
      </c>
      <c r="C18" s="19">
        <v>255</v>
      </c>
      <c r="D18" s="19">
        <v>180</v>
      </c>
      <c r="E18" s="19">
        <v>525</v>
      </c>
      <c r="F18" s="19">
        <v>929</v>
      </c>
      <c r="G18" s="19">
        <f t="shared" si="0"/>
        <v>1889</v>
      </c>
      <c r="H18" s="19">
        <v>0</v>
      </c>
      <c r="I18" s="19">
        <v>1</v>
      </c>
      <c r="J18" s="19">
        <v>0</v>
      </c>
      <c r="K18" s="19">
        <v>0</v>
      </c>
      <c r="L18" s="19">
        <v>1890</v>
      </c>
    </row>
    <row r="19" spans="2:12" ht="20.100000000000001" customHeight="1" thickBot="1" x14ac:dyDescent="0.25">
      <c r="B19" s="4" t="s">
        <v>205</v>
      </c>
      <c r="C19" s="19">
        <v>22</v>
      </c>
      <c r="D19" s="19">
        <v>16</v>
      </c>
      <c r="E19" s="19">
        <v>69</v>
      </c>
      <c r="F19" s="19">
        <v>68</v>
      </c>
      <c r="G19" s="19">
        <f t="shared" si="0"/>
        <v>175</v>
      </c>
      <c r="H19" s="19">
        <v>0</v>
      </c>
      <c r="I19" s="19">
        <v>1</v>
      </c>
      <c r="J19" s="19">
        <v>0</v>
      </c>
      <c r="K19" s="19">
        <v>1</v>
      </c>
      <c r="L19" s="19">
        <v>177</v>
      </c>
    </row>
    <row r="20" spans="2:12" ht="20.100000000000001" customHeight="1" thickBot="1" x14ac:dyDescent="0.25">
      <c r="B20" s="4" t="s">
        <v>206</v>
      </c>
      <c r="C20" s="19">
        <v>7</v>
      </c>
      <c r="D20" s="19">
        <v>14</v>
      </c>
      <c r="E20" s="19">
        <v>27</v>
      </c>
      <c r="F20" s="19">
        <v>21</v>
      </c>
      <c r="G20" s="19">
        <f t="shared" si="0"/>
        <v>69</v>
      </c>
      <c r="H20" s="19">
        <v>0</v>
      </c>
      <c r="I20" s="19">
        <v>0</v>
      </c>
      <c r="J20" s="19">
        <v>0</v>
      </c>
      <c r="K20" s="19">
        <v>0</v>
      </c>
      <c r="L20" s="19">
        <v>69</v>
      </c>
    </row>
    <row r="21" spans="2:12" ht="20.100000000000001" customHeight="1" thickBot="1" x14ac:dyDescent="0.25">
      <c r="B21" s="4" t="s">
        <v>207</v>
      </c>
      <c r="C21" s="19">
        <v>82</v>
      </c>
      <c r="D21" s="19">
        <v>66</v>
      </c>
      <c r="E21" s="19">
        <v>255</v>
      </c>
      <c r="F21" s="19">
        <v>304</v>
      </c>
      <c r="G21" s="19">
        <f t="shared" si="0"/>
        <v>707</v>
      </c>
      <c r="H21" s="19">
        <v>0</v>
      </c>
      <c r="I21" s="19">
        <v>3</v>
      </c>
      <c r="J21" s="19">
        <v>5</v>
      </c>
      <c r="K21" s="19">
        <v>6</v>
      </c>
      <c r="L21" s="19">
        <v>721</v>
      </c>
    </row>
    <row r="22" spans="2:12" ht="20.100000000000001" customHeight="1" thickBot="1" x14ac:dyDescent="0.25">
      <c r="B22" s="4" t="s">
        <v>208</v>
      </c>
      <c r="C22" s="19">
        <v>187</v>
      </c>
      <c r="D22" s="19">
        <v>123</v>
      </c>
      <c r="E22" s="19">
        <v>240</v>
      </c>
      <c r="F22" s="19">
        <v>319</v>
      </c>
      <c r="G22" s="19">
        <f t="shared" si="0"/>
        <v>869</v>
      </c>
      <c r="H22" s="19">
        <v>9</v>
      </c>
      <c r="I22" s="19">
        <v>4</v>
      </c>
      <c r="J22" s="19">
        <v>8</v>
      </c>
      <c r="K22" s="19">
        <v>4</v>
      </c>
      <c r="L22" s="19">
        <v>894</v>
      </c>
    </row>
    <row r="23" spans="2:12" ht="20.100000000000001" customHeight="1" thickBot="1" x14ac:dyDescent="0.25">
      <c r="B23" s="4" t="s">
        <v>209</v>
      </c>
      <c r="C23" s="19">
        <v>271</v>
      </c>
      <c r="D23" s="19">
        <v>201</v>
      </c>
      <c r="E23" s="19">
        <v>422</v>
      </c>
      <c r="F23" s="19">
        <v>502</v>
      </c>
      <c r="G23" s="19">
        <f t="shared" si="0"/>
        <v>1396</v>
      </c>
      <c r="H23" s="19">
        <v>4</v>
      </c>
      <c r="I23" s="19">
        <v>0</v>
      </c>
      <c r="J23" s="19">
        <v>0</v>
      </c>
      <c r="K23" s="19">
        <v>0</v>
      </c>
      <c r="L23" s="19">
        <v>1400</v>
      </c>
    </row>
    <row r="24" spans="2:12" ht="20.100000000000001" customHeight="1" thickBot="1" x14ac:dyDescent="0.25">
      <c r="B24" s="4" t="s">
        <v>210</v>
      </c>
      <c r="C24" s="19">
        <v>124</v>
      </c>
      <c r="D24" s="19">
        <v>71</v>
      </c>
      <c r="E24" s="19">
        <v>294</v>
      </c>
      <c r="F24" s="19">
        <v>431</v>
      </c>
      <c r="G24" s="19">
        <f t="shared" si="0"/>
        <v>920</v>
      </c>
      <c r="H24" s="19">
        <v>5</v>
      </c>
      <c r="I24" s="19">
        <v>0</v>
      </c>
      <c r="J24" s="19">
        <v>1</v>
      </c>
      <c r="K24" s="19">
        <v>0</v>
      </c>
      <c r="L24" s="19">
        <v>926</v>
      </c>
    </row>
    <row r="25" spans="2:12" ht="20.100000000000001" customHeight="1" thickBot="1" x14ac:dyDescent="0.25">
      <c r="B25" s="4" t="s">
        <v>211</v>
      </c>
      <c r="C25" s="19">
        <v>125</v>
      </c>
      <c r="D25" s="19">
        <v>82</v>
      </c>
      <c r="E25" s="19">
        <v>243</v>
      </c>
      <c r="F25" s="19">
        <v>484</v>
      </c>
      <c r="G25" s="19">
        <f t="shared" si="0"/>
        <v>934</v>
      </c>
      <c r="H25" s="19">
        <v>0</v>
      </c>
      <c r="I25" s="19">
        <v>0</v>
      </c>
      <c r="J25" s="19">
        <v>0</v>
      </c>
      <c r="K25" s="19">
        <v>4</v>
      </c>
      <c r="L25" s="19">
        <v>938</v>
      </c>
    </row>
    <row r="26" spans="2:12" ht="20.100000000000001" customHeight="1" thickBot="1" x14ac:dyDescent="0.25">
      <c r="B26" s="5" t="s">
        <v>212</v>
      </c>
      <c r="C26" s="27">
        <v>51</v>
      </c>
      <c r="D26" s="27">
        <v>37</v>
      </c>
      <c r="E26" s="27">
        <v>137</v>
      </c>
      <c r="F26" s="27">
        <v>180</v>
      </c>
      <c r="G26" s="27">
        <f t="shared" si="0"/>
        <v>405</v>
      </c>
      <c r="H26" s="27">
        <v>4</v>
      </c>
      <c r="I26" s="27">
        <v>2</v>
      </c>
      <c r="J26" s="27">
        <v>4</v>
      </c>
      <c r="K26" s="27">
        <v>7</v>
      </c>
      <c r="L26" s="27">
        <v>422</v>
      </c>
    </row>
    <row r="27" spans="2:12" ht="20.100000000000001" customHeight="1" thickBot="1" x14ac:dyDescent="0.25">
      <c r="B27" s="6" t="s">
        <v>213</v>
      </c>
      <c r="C27" s="29">
        <v>23</v>
      </c>
      <c r="D27" s="29">
        <v>12</v>
      </c>
      <c r="E27" s="29">
        <v>38</v>
      </c>
      <c r="F27" s="29">
        <v>38</v>
      </c>
      <c r="G27" s="29">
        <f t="shared" si="0"/>
        <v>111</v>
      </c>
      <c r="H27" s="29">
        <v>0</v>
      </c>
      <c r="I27" s="29">
        <v>0</v>
      </c>
      <c r="J27" s="29">
        <v>0</v>
      </c>
      <c r="K27" s="29">
        <v>0</v>
      </c>
      <c r="L27" s="29">
        <v>111</v>
      </c>
    </row>
    <row r="28" spans="2:12" ht="20.100000000000001" customHeight="1" thickBot="1" x14ac:dyDescent="0.25">
      <c r="B28" s="4" t="s">
        <v>214</v>
      </c>
      <c r="C28" s="29">
        <v>34</v>
      </c>
      <c r="D28" s="29">
        <v>25</v>
      </c>
      <c r="E28" s="29">
        <v>89</v>
      </c>
      <c r="F28" s="29">
        <v>142</v>
      </c>
      <c r="G28" s="29">
        <f t="shared" si="0"/>
        <v>290</v>
      </c>
      <c r="H28" s="29">
        <v>0</v>
      </c>
      <c r="I28" s="29">
        <v>0</v>
      </c>
      <c r="J28" s="29">
        <v>0</v>
      </c>
      <c r="K28" s="29">
        <v>1</v>
      </c>
      <c r="L28" s="29">
        <v>291</v>
      </c>
    </row>
    <row r="29" spans="2:12" ht="20.100000000000001" customHeight="1" thickBot="1" x14ac:dyDescent="0.25">
      <c r="B29" s="4" t="s">
        <v>215</v>
      </c>
      <c r="C29" s="28">
        <v>45</v>
      </c>
      <c r="D29" s="28">
        <v>22</v>
      </c>
      <c r="E29" s="28">
        <v>91</v>
      </c>
      <c r="F29" s="28">
        <v>80</v>
      </c>
      <c r="G29" s="28">
        <f t="shared" si="0"/>
        <v>238</v>
      </c>
      <c r="H29" s="28">
        <v>1</v>
      </c>
      <c r="I29" s="28">
        <v>2</v>
      </c>
      <c r="J29" s="28">
        <v>0</v>
      </c>
      <c r="K29" s="28">
        <v>0</v>
      </c>
      <c r="L29" s="28">
        <v>241</v>
      </c>
    </row>
    <row r="30" spans="2:12" ht="20.100000000000001" customHeight="1" thickBot="1" x14ac:dyDescent="0.25">
      <c r="B30" s="4" t="s">
        <v>216</v>
      </c>
      <c r="C30" s="19">
        <v>25</v>
      </c>
      <c r="D30" s="19">
        <v>3</v>
      </c>
      <c r="E30" s="19">
        <v>54</v>
      </c>
      <c r="F30" s="19">
        <v>43</v>
      </c>
      <c r="G30" s="19">
        <f t="shared" si="0"/>
        <v>125</v>
      </c>
      <c r="H30" s="19">
        <v>0</v>
      </c>
      <c r="I30" s="19">
        <v>0</v>
      </c>
      <c r="J30" s="19">
        <v>0</v>
      </c>
      <c r="K30" s="19">
        <v>0</v>
      </c>
      <c r="L30" s="19">
        <v>125</v>
      </c>
    </row>
    <row r="31" spans="2:12" ht="20.100000000000001" customHeight="1" thickBot="1" x14ac:dyDescent="0.25">
      <c r="B31" s="4" t="s">
        <v>217</v>
      </c>
      <c r="C31" s="19">
        <v>24</v>
      </c>
      <c r="D31" s="19">
        <v>6</v>
      </c>
      <c r="E31" s="19">
        <v>41</v>
      </c>
      <c r="F31" s="19">
        <v>67</v>
      </c>
      <c r="G31" s="19">
        <f t="shared" si="0"/>
        <v>138</v>
      </c>
      <c r="H31" s="19">
        <v>0</v>
      </c>
      <c r="I31" s="19">
        <v>0</v>
      </c>
      <c r="J31" s="19">
        <v>0</v>
      </c>
      <c r="K31" s="19">
        <v>0</v>
      </c>
      <c r="L31" s="19">
        <v>138</v>
      </c>
    </row>
    <row r="32" spans="2:12" ht="20.100000000000001" customHeight="1" thickBot="1" x14ac:dyDescent="0.25">
      <c r="B32" s="4" t="s">
        <v>218</v>
      </c>
      <c r="C32" s="19">
        <v>15</v>
      </c>
      <c r="D32" s="19">
        <v>2</v>
      </c>
      <c r="E32" s="19">
        <v>40</v>
      </c>
      <c r="F32" s="19">
        <v>42</v>
      </c>
      <c r="G32" s="19">
        <f t="shared" si="0"/>
        <v>99</v>
      </c>
      <c r="H32" s="19">
        <v>0</v>
      </c>
      <c r="I32" s="19">
        <v>0</v>
      </c>
      <c r="J32" s="19">
        <v>2</v>
      </c>
      <c r="K32" s="19">
        <v>2</v>
      </c>
      <c r="L32" s="19">
        <v>103</v>
      </c>
    </row>
    <row r="33" spans="2:12" ht="20.100000000000001" customHeight="1" thickBot="1" x14ac:dyDescent="0.25">
      <c r="B33" s="4" t="s">
        <v>219</v>
      </c>
      <c r="C33" s="19">
        <v>17</v>
      </c>
      <c r="D33" s="19">
        <v>3</v>
      </c>
      <c r="E33" s="19">
        <v>45</v>
      </c>
      <c r="F33" s="19">
        <v>39</v>
      </c>
      <c r="G33" s="19">
        <f t="shared" si="0"/>
        <v>104</v>
      </c>
      <c r="H33" s="19">
        <v>0</v>
      </c>
      <c r="I33" s="19">
        <v>0</v>
      </c>
      <c r="J33" s="19">
        <v>0</v>
      </c>
      <c r="K33" s="19">
        <v>0</v>
      </c>
      <c r="L33" s="19">
        <v>104</v>
      </c>
    </row>
    <row r="34" spans="2:12" ht="20.100000000000001" customHeight="1" thickBot="1" x14ac:dyDescent="0.25">
      <c r="B34" s="4" t="s">
        <v>220</v>
      </c>
      <c r="C34" s="19">
        <v>67</v>
      </c>
      <c r="D34" s="19">
        <v>66</v>
      </c>
      <c r="E34" s="19">
        <v>125</v>
      </c>
      <c r="F34" s="19">
        <v>206</v>
      </c>
      <c r="G34" s="19">
        <f t="shared" si="0"/>
        <v>464</v>
      </c>
      <c r="H34" s="19">
        <v>0</v>
      </c>
      <c r="I34" s="19">
        <v>0</v>
      </c>
      <c r="J34" s="19">
        <v>0</v>
      </c>
      <c r="K34" s="19">
        <v>0</v>
      </c>
      <c r="L34" s="19">
        <v>464</v>
      </c>
    </row>
    <row r="35" spans="2:12" ht="20.100000000000001" customHeight="1" thickBot="1" x14ac:dyDescent="0.25">
      <c r="B35" s="4" t="s">
        <v>221</v>
      </c>
      <c r="C35" s="19">
        <v>32</v>
      </c>
      <c r="D35" s="19">
        <v>18</v>
      </c>
      <c r="E35" s="19">
        <v>30</v>
      </c>
      <c r="F35" s="19">
        <v>29</v>
      </c>
      <c r="G35" s="19">
        <f t="shared" si="0"/>
        <v>109</v>
      </c>
      <c r="H35" s="19">
        <v>1</v>
      </c>
      <c r="I35" s="19">
        <v>0</v>
      </c>
      <c r="J35" s="19">
        <v>0</v>
      </c>
      <c r="K35" s="19">
        <v>0</v>
      </c>
      <c r="L35" s="19">
        <v>110</v>
      </c>
    </row>
    <row r="36" spans="2:12" ht="20.100000000000001" customHeight="1" thickBot="1" x14ac:dyDescent="0.25">
      <c r="B36" s="4" t="s">
        <v>222</v>
      </c>
      <c r="C36" s="19">
        <v>55</v>
      </c>
      <c r="D36" s="19">
        <v>47</v>
      </c>
      <c r="E36" s="19">
        <v>104</v>
      </c>
      <c r="F36" s="19">
        <v>141</v>
      </c>
      <c r="G36" s="19">
        <f t="shared" si="0"/>
        <v>347</v>
      </c>
      <c r="H36" s="19">
        <v>0</v>
      </c>
      <c r="I36" s="19">
        <v>0</v>
      </c>
      <c r="J36" s="19">
        <v>0</v>
      </c>
      <c r="K36" s="19">
        <v>0</v>
      </c>
      <c r="L36" s="19">
        <v>347</v>
      </c>
    </row>
    <row r="37" spans="2:12" ht="20.100000000000001" customHeight="1" thickBot="1" x14ac:dyDescent="0.25">
      <c r="B37" s="4" t="s">
        <v>223</v>
      </c>
      <c r="C37" s="19">
        <v>72</v>
      </c>
      <c r="D37" s="19">
        <v>39</v>
      </c>
      <c r="E37" s="19">
        <v>146</v>
      </c>
      <c r="F37" s="19">
        <v>189</v>
      </c>
      <c r="G37" s="19">
        <f t="shared" si="0"/>
        <v>446</v>
      </c>
      <c r="H37" s="19">
        <v>1</v>
      </c>
      <c r="I37" s="19">
        <v>1</v>
      </c>
      <c r="J37" s="19">
        <v>0</v>
      </c>
      <c r="K37" s="19">
        <v>3</v>
      </c>
      <c r="L37" s="19">
        <v>451</v>
      </c>
    </row>
    <row r="38" spans="2:12" ht="20.100000000000001" customHeight="1" thickBot="1" x14ac:dyDescent="0.25">
      <c r="B38" s="4" t="s">
        <v>224</v>
      </c>
      <c r="C38" s="19">
        <v>51</v>
      </c>
      <c r="D38" s="19">
        <v>33</v>
      </c>
      <c r="E38" s="19">
        <v>60</v>
      </c>
      <c r="F38" s="19">
        <v>39</v>
      </c>
      <c r="G38" s="19">
        <f t="shared" si="0"/>
        <v>183</v>
      </c>
      <c r="H38" s="19">
        <v>0</v>
      </c>
      <c r="I38" s="19">
        <v>0</v>
      </c>
      <c r="J38" s="19">
        <v>0</v>
      </c>
      <c r="K38" s="19">
        <v>0</v>
      </c>
      <c r="L38" s="19">
        <v>183</v>
      </c>
    </row>
    <row r="39" spans="2:12" ht="20.100000000000001" customHeight="1" thickBot="1" x14ac:dyDescent="0.25">
      <c r="B39" s="4" t="s">
        <v>225</v>
      </c>
      <c r="C39" s="19">
        <v>34</v>
      </c>
      <c r="D39" s="19">
        <v>7</v>
      </c>
      <c r="E39" s="19">
        <v>57</v>
      </c>
      <c r="F39" s="19">
        <v>62</v>
      </c>
      <c r="G39" s="19">
        <f t="shared" si="0"/>
        <v>160</v>
      </c>
      <c r="H39" s="19">
        <v>0</v>
      </c>
      <c r="I39" s="19">
        <v>0</v>
      </c>
      <c r="J39" s="19">
        <v>0</v>
      </c>
      <c r="K39" s="19">
        <v>0</v>
      </c>
      <c r="L39" s="19">
        <v>160</v>
      </c>
    </row>
    <row r="40" spans="2:12" ht="20.100000000000001" customHeight="1" thickBot="1" x14ac:dyDescent="0.25">
      <c r="B40" s="4" t="s">
        <v>226</v>
      </c>
      <c r="C40" s="19">
        <v>139</v>
      </c>
      <c r="D40" s="19">
        <v>60</v>
      </c>
      <c r="E40" s="19">
        <v>184</v>
      </c>
      <c r="F40" s="19">
        <v>199</v>
      </c>
      <c r="G40" s="19">
        <f t="shared" si="0"/>
        <v>582</v>
      </c>
      <c r="H40" s="19">
        <v>0</v>
      </c>
      <c r="I40" s="19">
        <v>0</v>
      </c>
      <c r="J40" s="19">
        <v>0</v>
      </c>
      <c r="K40" s="19">
        <v>0</v>
      </c>
      <c r="L40" s="19">
        <v>582</v>
      </c>
    </row>
    <row r="41" spans="2:12" ht="20.100000000000001" customHeight="1" thickBot="1" x14ac:dyDescent="0.25">
      <c r="B41" s="4" t="s">
        <v>227</v>
      </c>
      <c r="C41" s="19">
        <v>613</v>
      </c>
      <c r="D41" s="19">
        <v>432</v>
      </c>
      <c r="E41" s="19">
        <v>1172</v>
      </c>
      <c r="F41" s="19">
        <v>1541</v>
      </c>
      <c r="G41" s="19">
        <f t="shared" si="0"/>
        <v>3758</v>
      </c>
      <c r="H41" s="19">
        <v>3</v>
      </c>
      <c r="I41" s="19">
        <v>0</v>
      </c>
      <c r="J41" s="19">
        <v>2</v>
      </c>
      <c r="K41" s="19">
        <v>6</v>
      </c>
      <c r="L41" s="19">
        <v>3769</v>
      </c>
    </row>
    <row r="42" spans="2:12" ht="20.100000000000001" customHeight="1" thickBot="1" x14ac:dyDescent="0.25">
      <c r="B42" s="4" t="s">
        <v>228</v>
      </c>
      <c r="C42" s="19">
        <v>112</v>
      </c>
      <c r="D42" s="19">
        <v>79</v>
      </c>
      <c r="E42" s="19">
        <v>165</v>
      </c>
      <c r="F42" s="19">
        <v>224</v>
      </c>
      <c r="G42" s="19">
        <f t="shared" si="0"/>
        <v>580</v>
      </c>
      <c r="H42" s="19">
        <v>1</v>
      </c>
      <c r="I42" s="19">
        <v>0</v>
      </c>
      <c r="J42" s="19">
        <v>0</v>
      </c>
      <c r="K42" s="19">
        <v>0</v>
      </c>
      <c r="L42" s="19">
        <v>581</v>
      </c>
    </row>
    <row r="43" spans="2:12" ht="20.100000000000001" customHeight="1" thickBot="1" x14ac:dyDescent="0.25">
      <c r="B43" s="4" t="s">
        <v>229</v>
      </c>
      <c r="C43" s="19">
        <v>113</v>
      </c>
      <c r="D43" s="19">
        <v>79</v>
      </c>
      <c r="E43" s="19">
        <v>39</v>
      </c>
      <c r="F43" s="19">
        <v>149</v>
      </c>
      <c r="G43" s="19">
        <f t="shared" si="0"/>
        <v>380</v>
      </c>
      <c r="H43" s="19">
        <v>5</v>
      </c>
      <c r="I43" s="19">
        <v>1</v>
      </c>
      <c r="J43" s="19">
        <v>3</v>
      </c>
      <c r="K43" s="19">
        <v>3</v>
      </c>
      <c r="L43" s="19">
        <v>392</v>
      </c>
    </row>
    <row r="44" spans="2:12" ht="20.100000000000001" customHeight="1" thickBot="1" x14ac:dyDescent="0.25">
      <c r="B44" s="4" t="s">
        <v>230</v>
      </c>
      <c r="C44" s="19">
        <v>104</v>
      </c>
      <c r="D44" s="19">
        <v>65</v>
      </c>
      <c r="E44" s="19">
        <v>254</v>
      </c>
      <c r="F44" s="19">
        <v>313</v>
      </c>
      <c r="G44" s="19">
        <f t="shared" si="0"/>
        <v>736</v>
      </c>
      <c r="H44" s="19">
        <v>0</v>
      </c>
      <c r="I44" s="19">
        <v>0</v>
      </c>
      <c r="J44" s="19">
        <v>0</v>
      </c>
      <c r="K44" s="19">
        <v>0</v>
      </c>
      <c r="L44" s="19">
        <v>736</v>
      </c>
    </row>
    <row r="45" spans="2:12" ht="20.100000000000001" customHeight="1" thickBot="1" x14ac:dyDescent="0.25">
      <c r="B45" s="4" t="s">
        <v>231</v>
      </c>
      <c r="C45" s="19">
        <v>338</v>
      </c>
      <c r="D45" s="19">
        <v>399</v>
      </c>
      <c r="E45" s="19">
        <v>657</v>
      </c>
      <c r="F45" s="19">
        <v>819</v>
      </c>
      <c r="G45" s="19">
        <f t="shared" si="0"/>
        <v>2213</v>
      </c>
      <c r="H45" s="19">
        <v>2</v>
      </c>
      <c r="I45" s="19">
        <v>3</v>
      </c>
      <c r="J45" s="19">
        <v>3</v>
      </c>
      <c r="K45" s="19">
        <v>8</v>
      </c>
      <c r="L45" s="19">
        <v>2229</v>
      </c>
    </row>
    <row r="46" spans="2:12" ht="20.100000000000001" customHeight="1" thickBot="1" x14ac:dyDescent="0.25">
      <c r="B46" s="4" t="s">
        <v>232</v>
      </c>
      <c r="C46" s="19">
        <v>68</v>
      </c>
      <c r="D46" s="19">
        <v>36</v>
      </c>
      <c r="E46" s="19">
        <v>237</v>
      </c>
      <c r="F46" s="19">
        <v>121</v>
      </c>
      <c r="G46" s="19">
        <f t="shared" si="0"/>
        <v>462</v>
      </c>
      <c r="H46" s="19">
        <v>1</v>
      </c>
      <c r="I46" s="19">
        <v>0</v>
      </c>
      <c r="J46" s="19">
        <v>0</v>
      </c>
      <c r="K46" s="19">
        <v>2</v>
      </c>
      <c r="L46" s="19">
        <v>465</v>
      </c>
    </row>
    <row r="47" spans="2:12" ht="20.100000000000001" customHeight="1" thickBot="1" x14ac:dyDescent="0.25">
      <c r="B47" s="4" t="s">
        <v>233</v>
      </c>
      <c r="C47" s="19">
        <v>391</v>
      </c>
      <c r="D47" s="19">
        <v>254</v>
      </c>
      <c r="E47" s="19">
        <v>880</v>
      </c>
      <c r="F47" s="19">
        <v>1256</v>
      </c>
      <c r="G47" s="19">
        <f t="shared" si="0"/>
        <v>2781</v>
      </c>
      <c r="H47" s="19">
        <v>21</v>
      </c>
      <c r="I47" s="19">
        <v>8</v>
      </c>
      <c r="J47" s="19">
        <v>3</v>
      </c>
      <c r="K47" s="19">
        <v>0</v>
      </c>
      <c r="L47" s="19">
        <v>2813</v>
      </c>
    </row>
    <row r="48" spans="2:12" ht="20.100000000000001" customHeight="1" thickBot="1" x14ac:dyDescent="0.25">
      <c r="B48" s="4" t="s">
        <v>234</v>
      </c>
      <c r="C48" s="19">
        <v>96</v>
      </c>
      <c r="D48" s="19">
        <v>55</v>
      </c>
      <c r="E48" s="19">
        <v>174</v>
      </c>
      <c r="F48" s="19">
        <v>244</v>
      </c>
      <c r="G48" s="19">
        <f t="shared" si="0"/>
        <v>569</v>
      </c>
      <c r="H48" s="19">
        <v>2</v>
      </c>
      <c r="I48" s="19">
        <v>2</v>
      </c>
      <c r="J48" s="19">
        <v>9</v>
      </c>
      <c r="K48" s="19">
        <v>21</v>
      </c>
      <c r="L48" s="19">
        <v>603</v>
      </c>
    </row>
    <row r="49" spans="2:12" ht="20.100000000000001" customHeight="1" thickBot="1" x14ac:dyDescent="0.25">
      <c r="B49" s="4" t="s">
        <v>235</v>
      </c>
      <c r="C49" s="19">
        <v>48</v>
      </c>
      <c r="D49" s="19">
        <v>35</v>
      </c>
      <c r="E49" s="19">
        <v>100</v>
      </c>
      <c r="F49" s="19">
        <v>160</v>
      </c>
      <c r="G49" s="19">
        <f t="shared" si="0"/>
        <v>343</v>
      </c>
      <c r="H49" s="19">
        <v>7</v>
      </c>
      <c r="I49" s="19">
        <v>2</v>
      </c>
      <c r="J49" s="19">
        <v>0</v>
      </c>
      <c r="K49" s="19">
        <v>0</v>
      </c>
      <c r="L49" s="19">
        <v>352</v>
      </c>
    </row>
    <row r="50" spans="2:12" ht="20.100000000000001" customHeight="1" thickBot="1" x14ac:dyDescent="0.25">
      <c r="B50" s="4" t="s">
        <v>236</v>
      </c>
      <c r="C50" s="19">
        <v>182</v>
      </c>
      <c r="D50" s="19">
        <v>65</v>
      </c>
      <c r="E50" s="19">
        <v>254</v>
      </c>
      <c r="F50" s="19">
        <v>302</v>
      </c>
      <c r="G50" s="19">
        <f t="shared" si="0"/>
        <v>803</v>
      </c>
      <c r="H50" s="19">
        <v>43</v>
      </c>
      <c r="I50" s="19">
        <v>12</v>
      </c>
      <c r="J50" s="19">
        <v>0</v>
      </c>
      <c r="K50" s="19">
        <v>8</v>
      </c>
      <c r="L50" s="19">
        <v>866</v>
      </c>
    </row>
    <row r="51" spans="2:12" ht="20.100000000000001" customHeight="1" thickBot="1" x14ac:dyDescent="0.25">
      <c r="B51" s="4" t="s">
        <v>237</v>
      </c>
      <c r="C51" s="19">
        <v>38</v>
      </c>
      <c r="D51" s="19">
        <v>14</v>
      </c>
      <c r="E51" s="19">
        <v>88</v>
      </c>
      <c r="F51" s="19">
        <v>72</v>
      </c>
      <c r="G51" s="19">
        <f t="shared" si="0"/>
        <v>212</v>
      </c>
      <c r="H51" s="19">
        <v>0</v>
      </c>
      <c r="I51" s="19">
        <v>0</v>
      </c>
      <c r="J51" s="19">
        <v>0</v>
      </c>
      <c r="K51" s="19">
        <v>0</v>
      </c>
      <c r="L51" s="19">
        <v>212</v>
      </c>
    </row>
    <row r="52" spans="2:12" ht="20.100000000000001" customHeight="1" thickBot="1" x14ac:dyDescent="0.25">
      <c r="B52" s="4" t="s">
        <v>238</v>
      </c>
      <c r="C52" s="19">
        <v>47</v>
      </c>
      <c r="D52" s="19">
        <v>19</v>
      </c>
      <c r="E52" s="19">
        <v>70</v>
      </c>
      <c r="F52" s="19">
        <v>127</v>
      </c>
      <c r="G52" s="19">
        <f t="shared" si="0"/>
        <v>263</v>
      </c>
      <c r="H52" s="19">
        <v>0</v>
      </c>
      <c r="I52" s="19">
        <v>0</v>
      </c>
      <c r="J52" s="19">
        <v>1</v>
      </c>
      <c r="K52" s="19">
        <v>0</v>
      </c>
      <c r="L52" s="19">
        <v>264</v>
      </c>
    </row>
    <row r="53" spans="2:12" ht="20.100000000000001" customHeight="1" thickBot="1" x14ac:dyDescent="0.25">
      <c r="B53" s="4" t="s">
        <v>239</v>
      </c>
      <c r="C53" s="19">
        <v>100</v>
      </c>
      <c r="D53" s="19">
        <v>76</v>
      </c>
      <c r="E53" s="19">
        <v>152</v>
      </c>
      <c r="F53" s="19">
        <v>275</v>
      </c>
      <c r="G53" s="19">
        <f t="shared" si="0"/>
        <v>603</v>
      </c>
      <c r="H53" s="19">
        <v>6</v>
      </c>
      <c r="I53" s="19">
        <v>0</v>
      </c>
      <c r="J53" s="19">
        <v>1</v>
      </c>
      <c r="K53" s="19">
        <v>2</v>
      </c>
      <c r="L53" s="19">
        <v>612</v>
      </c>
    </row>
    <row r="54" spans="2:12" ht="20.100000000000001" customHeight="1" thickBot="1" x14ac:dyDescent="0.25">
      <c r="B54" s="4" t="s">
        <v>240</v>
      </c>
      <c r="C54" s="19">
        <v>775</v>
      </c>
      <c r="D54" s="19">
        <v>497</v>
      </c>
      <c r="E54" s="19">
        <v>1988</v>
      </c>
      <c r="F54" s="19">
        <v>2304</v>
      </c>
      <c r="G54" s="19">
        <f t="shared" si="0"/>
        <v>5564</v>
      </c>
      <c r="H54" s="19">
        <v>8</v>
      </c>
      <c r="I54" s="19">
        <v>3</v>
      </c>
      <c r="J54" s="19">
        <v>8</v>
      </c>
      <c r="K54" s="19">
        <v>4</v>
      </c>
      <c r="L54" s="19">
        <v>5587</v>
      </c>
    </row>
    <row r="55" spans="2:12" ht="20.100000000000001" customHeight="1" thickBot="1" x14ac:dyDescent="0.25">
      <c r="B55" s="4" t="s">
        <v>241</v>
      </c>
      <c r="C55" s="19">
        <v>258</v>
      </c>
      <c r="D55" s="19">
        <v>164</v>
      </c>
      <c r="E55" s="19">
        <v>530</v>
      </c>
      <c r="F55" s="19">
        <v>600</v>
      </c>
      <c r="G55" s="19">
        <f t="shared" si="0"/>
        <v>1552</v>
      </c>
      <c r="H55" s="19">
        <v>0</v>
      </c>
      <c r="I55" s="19">
        <v>8</v>
      </c>
      <c r="J55" s="19">
        <v>5</v>
      </c>
      <c r="K55" s="19">
        <v>4</v>
      </c>
      <c r="L55" s="19">
        <v>1569</v>
      </c>
    </row>
    <row r="56" spans="2:12" ht="20.100000000000001" customHeight="1" thickBot="1" x14ac:dyDescent="0.25">
      <c r="B56" s="4" t="s">
        <v>242</v>
      </c>
      <c r="C56" s="19">
        <v>57</v>
      </c>
      <c r="D56" s="19">
        <v>59</v>
      </c>
      <c r="E56" s="19">
        <v>139</v>
      </c>
      <c r="F56" s="19">
        <v>159</v>
      </c>
      <c r="G56" s="19">
        <f t="shared" si="0"/>
        <v>414</v>
      </c>
      <c r="H56" s="19">
        <v>10</v>
      </c>
      <c r="I56" s="19">
        <v>1</v>
      </c>
      <c r="J56" s="19">
        <v>0</v>
      </c>
      <c r="K56" s="19">
        <v>1</v>
      </c>
      <c r="L56" s="19">
        <v>426</v>
      </c>
    </row>
    <row r="57" spans="2:12" ht="20.100000000000001" customHeight="1" thickBot="1" x14ac:dyDescent="0.25">
      <c r="B57" s="4" t="s">
        <v>243</v>
      </c>
      <c r="C57" s="19">
        <v>18</v>
      </c>
      <c r="D57" s="19">
        <v>36</v>
      </c>
      <c r="E57" s="19">
        <v>13</v>
      </c>
      <c r="F57" s="19">
        <v>56</v>
      </c>
      <c r="G57" s="19">
        <f t="shared" si="0"/>
        <v>123</v>
      </c>
      <c r="H57" s="19">
        <v>1</v>
      </c>
      <c r="I57" s="19">
        <v>1</v>
      </c>
      <c r="J57" s="19">
        <v>0</v>
      </c>
      <c r="K57" s="19">
        <v>0</v>
      </c>
      <c r="L57" s="19">
        <v>125</v>
      </c>
    </row>
    <row r="58" spans="2:12" ht="20.100000000000001" customHeight="1" thickBot="1" x14ac:dyDescent="0.25">
      <c r="B58" s="4" t="s">
        <v>269</v>
      </c>
      <c r="C58" s="19">
        <v>55</v>
      </c>
      <c r="D58" s="19">
        <v>26</v>
      </c>
      <c r="E58" s="19">
        <v>90</v>
      </c>
      <c r="F58" s="19">
        <v>107</v>
      </c>
      <c r="G58" s="19">
        <f t="shared" si="0"/>
        <v>278</v>
      </c>
      <c r="H58" s="19">
        <v>0</v>
      </c>
      <c r="I58" s="19">
        <v>0</v>
      </c>
      <c r="J58" s="19">
        <v>0</v>
      </c>
      <c r="K58" s="19">
        <v>3</v>
      </c>
      <c r="L58" s="19">
        <v>281</v>
      </c>
    </row>
    <row r="59" spans="2:12" ht="20.100000000000001" customHeight="1" thickBot="1" x14ac:dyDescent="0.25">
      <c r="B59" s="4" t="s">
        <v>245</v>
      </c>
      <c r="C59" s="19">
        <v>88</v>
      </c>
      <c r="D59" s="19">
        <v>49</v>
      </c>
      <c r="E59" s="19">
        <v>166</v>
      </c>
      <c r="F59" s="19">
        <v>326</v>
      </c>
      <c r="G59" s="19">
        <f t="shared" si="0"/>
        <v>629</v>
      </c>
      <c r="H59" s="19">
        <v>3</v>
      </c>
      <c r="I59" s="19">
        <v>1</v>
      </c>
      <c r="J59" s="19">
        <v>1</v>
      </c>
      <c r="K59" s="19">
        <v>2</v>
      </c>
      <c r="L59" s="19">
        <v>636</v>
      </c>
    </row>
    <row r="60" spans="2:12" ht="20.100000000000001" customHeight="1" thickBot="1" x14ac:dyDescent="0.25">
      <c r="B60" s="4" t="s">
        <v>246</v>
      </c>
      <c r="C60" s="19">
        <v>55</v>
      </c>
      <c r="D60" s="19">
        <v>13</v>
      </c>
      <c r="E60" s="19">
        <v>146</v>
      </c>
      <c r="F60" s="19">
        <v>85</v>
      </c>
      <c r="G60" s="19">
        <f t="shared" si="0"/>
        <v>299</v>
      </c>
      <c r="H60" s="19">
        <v>9</v>
      </c>
      <c r="I60" s="19">
        <v>7</v>
      </c>
      <c r="J60" s="19">
        <v>6</v>
      </c>
      <c r="K60" s="19">
        <v>5</v>
      </c>
      <c r="L60" s="19">
        <v>326</v>
      </c>
    </row>
    <row r="61" spans="2:12" ht="20.100000000000001" customHeight="1" thickBot="1" x14ac:dyDescent="0.25">
      <c r="B61" s="7" t="s">
        <v>22</v>
      </c>
      <c r="C61" s="9">
        <f>SUM(C11:C60)</f>
        <v>6581</v>
      </c>
      <c r="D61" s="9">
        <f t="shared" ref="D61:H61" si="1">SUM(D11:D60)</f>
        <v>4401</v>
      </c>
      <c r="E61" s="9">
        <f t="shared" si="1"/>
        <v>12693</v>
      </c>
      <c r="F61" s="9">
        <f t="shared" si="1"/>
        <v>16197</v>
      </c>
      <c r="G61" s="9">
        <f t="shared" si="0"/>
        <v>39872</v>
      </c>
      <c r="H61" s="9">
        <f t="shared" si="1"/>
        <v>185</v>
      </c>
      <c r="I61" s="9">
        <f t="shared" ref="I61:L61" si="2">SUM(I11:I60)</f>
        <v>68</v>
      </c>
      <c r="J61" s="9">
        <f t="shared" si="2"/>
        <v>69</v>
      </c>
      <c r="K61" s="9">
        <f t="shared" si="2"/>
        <v>97</v>
      </c>
      <c r="L61" s="9">
        <f t="shared" si="2"/>
        <v>40291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0" t="s">
        <v>23</v>
      </c>
      <c r="D9" s="70"/>
      <c r="E9" s="70"/>
      <c r="F9" s="70"/>
      <c r="G9" s="70"/>
      <c r="H9" s="71"/>
      <c r="I9" s="72" t="s">
        <v>24</v>
      </c>
      <c r="J9" s="70"/>
      <c r="K9" s="70"/>
      <c r="L9" s="70"/>
      <c r="M9" s="70"/>
      <c r="N9" s="71"/>
      <c r="O9" s="72" t="s">
        <v>25</v>
      </c>
      <c r="P9" s="70"/>
      <c r="Q9" s="70"/>
      <c r="R9" s="70"/>
      <c r="S9" s="70"/>
      <c r="T9" s="71"/>
      <c r="U9" s="72" t="s">
        <v>26</v>
      </c>
      <c r="V9" s="70"/>
      <c r="W9" s="70"/>
      <c r="X9" s="70"/>
      <c r="Y9" s="70"/>
      <c r="Z9" s="71"/>
      <c r="AA9" s="72" t="s">
        <v>27</v>
      </c>
      <c r="AB9" s="70"/>
      <c r="AC9" s="70"/>
      <c r="AD9" s="70"/>
      <c r="AE9" s="70"/>
      <c r="AF9" s="71"/>
      <c r="AG9" s="72" t="s">
        <v>28</v>
      </c>
      <c r="AH9" s="70"/>
      <c r="AI9" s="70"/>
      <c r="AJ9" s="70"/>
      <c r="AK9" s="70"/>
      <c r="AL9" s="71"/>
      <c r="AM9" s="72" t="s">
        <v>29</v>
      </c>
      <c r="AN9" s="70"/>
      <c r="AO9" s="70"/>
      <c r="AP9" s="70"/>
      <c r="AQ9" s="70"/>
      <c r="AR9" s="71"/>
      <c r="AS9" s="72" t="s">
        <v>30</v>
      </c>
      <c r="AT9" s="70"/>
      <c r="AU9" s="70"/>
      <c r="AV9" s="70"/>
      <c r="AW9" s="70"/>
      <c r="AX9" s="70"/>
    </row>
    <row r="10" spans="2:50" ht="41.25" customHeight="1" thickBot="1" x14ac:dyDescent="0.25">
      <c r="C10" s="73" t="s">
        <v>31</v>
      </c>
      <c r="D10" s="75" t="s">
        <v>271</v>
      </c>
      <c r="E10" s="76"/>
      <c r="F10" s="73" t="s">
        <v>32</v>
      </c>
      <c r="G10" s="73" t="s">
        <v>33</v>
      </c>
      <c r="H10" s="73" t="s">
        <v>34</v>
      </c>
      <c r="I10" s="73" t="s">
        <v>31</v>
      </c>
      <c r="J10" s="75" t="s">
        <v>271</v>
      </c>
      <c r="K10" s="76"/>
      <c r="L10" s="73" t="s">
        <v>32</v>
      </c>
      <c r="M10" s="73" t="s">
        <v>33</v>
      </c>
      <c r="N10" s="73" t="s">
        <v>34</v>
      </c>
      <c r="O10" s="73" t="s">
        <v>31</v>
      </c>
      <c r="P10" s="75" t="s">
        <v>271</v>
      </c>
      <c r="Q10" s="76"/>
      <c r="R10" s="73" t="s">
        <v>32</v>
      </c>
      <c r="S10" s="73" t="s">
        <v>33</v>
      </c>
      <c r="T10" s="73" t="s">
        <v>34</v>
      </c>
      <c r="U10" s="73" t="s">
        <v>31</v>
      </c>
      <c r="V10" s="75" t="s">
        <v>271</v>
      </c>
      <c r="W10" s="76"/>
      <c r="X10" s="73" t="s">
        <v>32</v>
      </c>
      <c r="Y10" s="73" t="s">
        <v>33</v>
      </c>
      <c r="Z10" s="73" t="s">
        <v>34</v>
      </c>
      <c r="AA10" s="73" t="s">
        <v>31</v>
      </c>
      <c r="AB10" s="75" t="s">
        <v>271</v>
      </c>
      <c r="AC10" s="76"/>
      <c r="AD10" s="73" t="s">
        <v>32</v>
      </c>
      <c r="AE10" s="73" t="s">
        <v>33</v>
      </c>
      <c r="AF10" s="73" t="s">
        <v>34</v>
      </c>
      <c r="AG10" s="73" t="s">
        <v>31</v>
      </c>
      <c r="AH10" s="75" t="s">
        <v>271</v>
      </c>
      <c r="AI10" s="76"/>
      <c r="AJ10" s="73" t="s">
        <v>32</v>
      </c>
      <c r="AK10" s="73" t="s">
        <v>33</v>
      </c>
      <c r="AL10" s="73" t="s">
        <v>34</v>
      </c>
      <c r="AM10" s="73" t="s">
        <v>31</v>
      </c>
      <c r="AN10" s="75" t="s">
        <v>271</v>
      </c>
      <c r="AO10" s="76"/>
      <c r="AP10" s="73" t="s">
        <v>32</v>
      </c>
      <c r="AQ10" s="73" t="s">
        <v>33</v>
      </c>
      <c r="AR10" s="73" t="s">
        <v>34</v>
      </c>
      <c r="AS10" s="73" t="s">
        <v>31</v>
      </c>
      <c r="AT10" s="75" t="s">
        <v>271</v>
      </c>
      <c r="AU10" s="76"/>
      <c r="AV10" s="73" t="s">
        <v>32</v>
      </c>
      <c r="AW10" s="73" t="s">
        <v>33</v>
      </c>
      <c r="AX10" s="73" t="s">
        <v>34</v>
      </c>
    </row>
    <row r="11" spans="2:50" ht="15" thickBot="1" x14ac:dyDescent="0.25">
      <c r="C11" s="74"/>
      <c r="D11" s="63" t="s">
        <v>272</v>
      </c>
      <c r="E11" s="63" t="s">
        <v>273</v>
      </c>
      <c r="F11" s="74"/>
      <c r="G11" s="74"/>
      <c r="H11" s="74"/>
      <c r="I11" s="74"/>
      <c r="J11" s="63" t="s">
        <v>272</v>
      </c>
      <c r="K11" s="63" t="s">
        <v>273</v>
      </c>
      <c r="L11" s="74"/>
      <c r="M11" s="74"/>
      <c r="N11" s="74"/>
      <c r="O11" s="74"/>
      <c r="P11" s="63" t="s">
        <v>272</v>
      </c>
      <c r="Q11" s="63" t="s">
        <v>273</v>
      </c>
      <c r="R11" s="74"/>
      <c r="S11" s="74"/>
      <c r="T11" s="74"/>
      <c r="U11" s="74"/>
      <c r="V11" s="63" t="s">
        <v>272</v>
      </c>
      <c r="W11" s="63" t="s">
        <v>273</v>
      </c>
      <c r="X11" s="74"/>
      <c r="Y11" s="74"/>
      <c r="Z11" s="74"/>
      <c r="AA11" s="74"/>
      <c r="AB11" s="63" t="s">
        <v>272</v>
      </c>
      <c r="AC11" s="63" t="s">
        <v>273</v>
      </c>
      <c r="AD11" s="74"/>
      <c r="AE11" s="74"/>
      <c r="AF11" s="74"/>
      <c r="AG11" s="74"/>
      <c r="AH11" s="63" t="s">
        <v>272</v>
      </c>
      <c r="AI11" s="63" t="s">
        <v>273</v>
      </c>
      <c r="AJ11" s="74"/>
      <c r="AK11" s="74"/>
      <c r="AL11" s="74"/>
      <c r="AM11" s="74"/>
      <c r="AN11" s="63" t="s">
        <v>272</v>
      </c>
      <c r="AO11" s="63" t="s">
        <v>273</v>
      </c>
      <c r="AP11" s="74"/>
      <c r="AQ11" s="74"/>
      <c r="AR11" s="74"/>
      <c r="AS11" s="74"/>
      <c r="AT11" s="63" t="s">
        <v>272</v>
      </c>
      <c r="AU11" s="63" t="s">
        <v>273</v>
      </c>
      <c r="AV11" s="74"/>
      <c r="AW11" s="74"/>
      <c r="AX11" s="74"/>
    </row>
    <row r="12" spans="2:50" ht="20.100000000000001" customHeight="1" thickBot="1" x14ac:dyDescent="0.25">
      <c r="B12" s="3" t="s">
        <v>197</v>
      </c>
      <c r="C12" s="18">
        <v>4950</v>
      </c>
      <c r="D12" s="18">
        <v>190</v>
      </c>
      <c r="E12" s="18">
        <v>15</v>
      </c>
      <c r="F12" s="18">
        <v>103</v>
      </c>
      <c r="G12" s="18">
        <v>5043</v>
      </c>
      <c r="H12" s="18">
        <v>906</v>
      </c>
      <c r="I12" s="18">
        <v>1422</v>
      </c>
      <c r="J12" s="18">
        <v>129</v>
      </c>
      <c r="K12" s="18">
        <v>0</v>
      </c>
      <c r="L12" s="18">
        <v>0</v>
      </c>
      <c r="M12" s="18">
        <v>1555</v>
      </c>
      <c r="N12" s="18">
        <v>4</v>
      </c>
      <c r="O12" s="18">
        <v>3</v>
      </c>
      <c r="P12" s="18">
        <v>0</v>
      </c>
      <c r="Q12" s="18">
        <v>0</v>
      </c>
      <c r="R12" s="18">
        <v>0</v>
      </c>
      <c r="S12" s="18">
        <v>8</v>
      </c>
      <c r="T12" s="18">
        <v>2</v>
      </c>
      <c r="U12" s="18">
        <v>2548</v>
      </c>
      <c r="V12" s="18">
        <v>59</v>
      </c>
      <c r="W12" s="18">
        <v>15</v>
      </c>
      <c r="X12" s="18">
        <v>67</v>
      </c>
      <c r="Y12" s="18">
        <v>2495</v>
      </c>
      <c r="Z12" s="18">
        <v>646</v>
      </c>
      <c r="AA12" s="18">
        <v>866</v>
      </c>
      <c r="AB12" s="18">
        <v>0</v>
      </c>
      <c r="AC12" s="18">
        <v>0</v>
      </c>
      <c r="AD12" s="18">
        <v>35</v>
      </c>
      <c r="AE12" s="18">
        <v>886</v>
      </c>
      <c r="AF12" s="18">
        <v>216</v>
      </c>
      <c r="AG12" s="18">
        <v>110</v>
      </c>
      <c r="AH12" s="18">
        <v>2</v>
      </c>
      <c r="AI12" s="18">
        <v>0</v>
      </c>
      <c r="AJ12" s="18">
        <v>1</v>
      </c>
      <c r="AK12" s="18">
        <v>99</v>
      </c>
      <c r="AL12" s="18">
        <v>37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1</v>
      </c>
      <c r="AT12" s="18">
        <v>0</v>
      </c>
      <c r="AU12" s="18">
        <v>0</v>
      </c>
      <c r="AV12" s="18">
        <v>0</v>
      </c>
      <c r="AW12" s="18">
        <v>0</v>
      </c>
      <c r="AX12" s="18">
        <v>1</v>
      </c>
    </row>
    <row r="13" spans="2:50" ht="20.100000000000001" customHeight="1" thickBot="1" x14ac:dyDescent="0.25">
      <c r="B13" s="4" t="s">
        <v>198</v>
      </c>
      <c r="C13" s="19">
        <v>6850</v>
      </c>
      <c r="D13" s="19">
        <v>503</v>
      </c>
      <c r="E13" s="19">
        <v>59</v>
      </c>
      <c r="F13" s="19">
        <v>30</v>
      </c>
      <c r="G13" s="19">
        <v>7419</v>
      </c>
      <c r="H13" s="19">
        <v>1542</v>
      </c>
      <c r="I13" s="19">
        <v>2521</v>
      </c>
      <c r="J13" s="19">
        <v>226</v>
      </c>
      <c r="K13" s="19">
        <v>11</v>
      </c>
      <c r="L13" s="19">
        <v>0</v>
      </c>
      <c r="M13" s="19">
        <v>2771</v>
      </c>
      <c r="N13" s="19">
        <v>8</v>
      </c>
      <c r="O13" s="19">
        <v>18</v>
      </c>
      <c r="P13" s="19">
        <v>0</v>
      </c>
      <c r="Q13" s="19">
        <v>0</v>
      </c>
      <c r="R13" s="19">
        <v>3</v>
      </c>
      <c r="S13" s="19">
        <v>21</v>
      </c>
      <c r="T13" s="19">
        <v>24</v>
      </c>
      <c r="U13" s="19">
        <v>2737</v>
      </c>
      <c r="V13" s="19">
        <v>267</v>
      </c>
      <c r="W13" s="19">
        <v>47</v>
      </c>
      <c r="X13" s="19">
        <v>14</v>
      </c>
      <c r="Y13" s="19">
        <v>2971</v>
      </c>
      <c r="Z13" s="19">
        <v>937</v>
      </c>
      <c r="AA13" s="19">
        <v>1321</v>
      </c>
      <c r="AB13" s="19">
        <v>0</v>
      </c>
      <c r="AC13" s="19">
        <v>0</v>
      </c>
      <c r="AD13" s="19">
        <v>11</v>
      </c>
      <c r="AE13" s="19">
        <v>1396</v>
      </c>
      <c r="AF13" s="19">
        <v>517</v>
      </c>
      <c r="AG13" s="19">
        <v>248</v>
      </c>
      <c r="AH13" s="19">
        <v>10</v>
      </c>
      <c r="AI13" s="19">
        <v>1</v>
      </c>
      <c r="AJ13" s="19">
        <v>2</v>
      </c>
      <c r="AK13" s="19">
        <v>257</v>
      </c>
      <c r="AL13" s="19">
        <v>51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5</v>
      </c>
      <c r="AT13" s="19">
        <v>0</v>
      </c>
      <c r="AU13" s="19">
        <v>0</v>
      </c>
      <c r="AV13" s="19">
        <v>0</v>
      </c>
      <c r="AW13" s="19">
        <v>3</v>
      </c>
      <c r="AX13" s="19">
        <v>5</v>
      </c>
    </row>
    <row r="14" spans="2:50" ht="20.100000000000001" customHeight="1" thickBot="1" x14ac:dyDescent="0.25">
      <c r="B14" s="4" t="s">
        <v>199</v>
      </c>
      <c r="C14" s="19">
        <v>2498</v>
      </c>
      <c r="D14" s="19">
        <v>1066</v>
      </c>
      <c r="E14" s="19">
        <v>24</v>
      </c>
      <c r="F14" s="19">
        <v>12</v>
      </c>
      <c r="G14" s="19">
        <v>3639</v>
      </c>
      <c r="H14" s="19">
        <v>589</v>
      </c>
      <c r="I14" s="19">
        <v>860</v>
      </c>
      <c r="J14" s="19">
        <v>477</v>
      </c>
      <c r="K14" s="19">
        <v>3</v>
      </c>
      <c r="L14" s="19">
        <v>1</v>
      </c>
      <c r="M14" s="19">
        <v>1342</v>
      </c>
      <c r="N14" s="19">
        <v>9</v>
      </c>
      <c r="O14" s="19">
        <v>10</v>
      </c>
      <c r="P14" s="19">
        <v>0</v>
      </c>
      <c r="Q14" s="19">
        <v>0</v>
      </c>
      <c r="R14" s="19">
        <v>0</v>
      </c>
      <c r="S14" s="19">
        <v>11</v>
      </c>
      <c r="T14" s="19">
        <v>2</v>
      </c>
      <c r="U14" s="19">
        <v>860</v>
      </c>
      <c r="V14" s="19">
        <v>588</v>
      </c>
      <c r="W14" s="19">
        <v>21</v>
      </c>
      <c r="X14" s="19">
        <v>11</v>
      </c>
      <c r="Y14" s="19">
        <v>1531</v>
      </c>
      <c r="Z14" s="19">
        <v>368</v>
      </c>
      <c r="AA14" s="19">
        <v>633</v>
      </c>
      <c r="AB14" s="19">
        <v>0</v>
      </c>
      <c r="AC14" s="19">
        <v>0</v>
      </c>
      <c r="AD14" s="19">
        <v>0</v>
      </c>
      <c r="AE14" s="19">
        <v>613</v>
      </c>
      <c r="AF14" s="19">
        <v>194</v>
      </c>
      <c r="AG14" s="19">
        <v>135</v>
      </c>
      <c r="AH14" s="19">
        <v>1</v>
      </c>
      <c r="AI14" s="19">
        <v>0</v>
      </c>
      <c r="AJ14" s="19">
        <v>0</v>
      </c>
      <c r="AK14" s="19">
        <v>142</v>
      </c>
      <c r="AL14" s="19">
        <v>16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</row>
    <row r="15" spans="2:50" ht="20.100000000000001" customHeight="1" thickBot="1" x14ac:dyDescent="0.25">
      <c r="B15" s="4" t="s">
        <v>200</v>
      </c>
      <c r="C15" s="19">
        <v>5623</v>
      </c>
      <c r="D15" s="19">
        <v>550</v>
      </c>
      <c r="E15" s="19">
        <v>268</v>
      </c>
      <c r="F15" s="19">
        <v>50</v>
      </c>
      <c r="G15" s="19">
        <v>6351</v>
      </c>
      <c r="H15" s="19">
        <v>986</v>
      </c>
      <c r="I15" s="19">
        <v>1315</v>
      </c>
      <c r="J15" s="19">
        <v>181</v>
      </c>
      <c r="K15" s="19">
        <v>4</v>
      </c>
      <c r="L15" s="19">
        <v>2</v>
      </c>
      <c r="M15" s="19">
        <v>1502</v>
      </c>
      <c r="N15" s="19">
        <v>3</v>
      </c>
      <c r="O15" s="19">
        <v>7</v>
      </c>
      <c r="P15" s="19">
        <v>0</v>
      </c>
      <c r="Q15" s="19">
        <v>0</v>
      </c>
      <c r="R15" s="19">
        <v>0</v>
      </c>
      <c r="S15" s="19">
        <v>4</v>
      </c>
      <c r="T15" s="19">
        <v>6</v>
      </c>
      <c r="U15" s="19">
        <v>3395</v>
      </c>
      <c r="V15" s="19">
        <v>369</v>
      </c>
      <c r="W15" s="19">
        <v>262</v>
      </c>
      <c r="X15" s="19">
        <v>30</v>
      </c>
      <c r="Y15" s="19">
        <v>3943</v>
      </c>
      <c r="Z15" s="19">
        <v>674</v>
      </c>
      <c r="AA15" s="19">
        <v>544</v>
      </c>
      <c r="AB15" s="19">
        <v>0</v>
      </c>
      <c r="AC15" s="19">
        <v>0</v>
      </c>
      <c r="AD15" s="19">
        <v>18</v>
      </c>
      <c r="AE15" s="19">
        <v>547</v>
      </c>
      <c r="AF15" s="19">
        <v>259</v>
      </c>
      <c r="AG15" s="19">
        <v>362</v>
      </c>
      <c r="AH15" s="19">
        <v>0</v>
      </c>
      <c r="AI15" s="19">
        <v>2</v>
      </c>
      <c r="AJ15" s="19">
        <v>0</v>
      </c>
      <c r="AK15" s="19">
        <v>355</v>
      </c>
      <c r="AL15" s="19">
        <v>44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</row>
    <row r="16" spans="2:50" ht="20.100000000000001" customHeight="1" thickBot="1" x14ac:dyDescent="0.25">
      <c r="B16" s="4" t="s">
        <v>201</v>
      </c>
      <c r="C16" s="19">
        <v>2994</v>
      </c>
      <c r="D16" s="19">
        <v>169</v>
      </c>
      <c r="E16" s="19">
        <v>26</v>
      </c>
      <c r="F16" s="19">
        <v>0</v>
      </c>
      <c r="G16" s="19">
        <v>3359</v>
      </c>
      <c r="H16" s="19">
        <v>948</v>
      </c>
      <c r="I16" s="19">
        <v>926</v>
      </c>
      <c r="J16" s="19">
        <v>72</v>
      </c>
      <c r="K16" s="19">
        <v>0</v>
      </c>
      <c r="L16" s="19">
        <v>0</v>
      </c>
      <c r="M16" s="19">
        <v>998</v>
      </c>
      <c r="N16" s="19">
        <v>0</v>
      </c>
      <c r="O16" s="19">
        <v>5</v>
      </c>
      <c r="P16" s="19">
        <v>0</v>
      </c>
      <c r="Q16" s="19">
        <v>0</v>
      </c>
      <c r="R16" s="19">
        <v>0</v>
      </c>
      <c r="S16" s="19">
        <v>3</v>
      </c>
      <c r="T16" s="19">
        <v>9</v>
      </c>
      <c r="U16" s="19">
        <v>1500</v>
      </c>
      <c r="V16" s="19">
        <v>96</v>
      </c>
      <c r="W16" s="19">
        <v>26</v>
      </c>
      <c r="X16" s="19">
        <v>0</v>
      </c>
      <c r="Y16" s="19">
        <v>1855</v>
      </c>
      <c r="Z16" s="19">
        <v>688</v>
      </c>
      <c r="AA16" s="19">
        <v>458</v>
      </c>
      <c r="AB16" s="19">
        <v>0</v>
      </c>
      <c r="AC16" s="19">
        <v>0</v>
      </c>
      <c r="AD16" s="19">
        <v>0</v>
      </c>
      <c r="AE16" s="19">
        <v>403</v>
      </c>
      <c r="AF16" s="19">
        <v>241</v>
      </c>
      <c r="AG16" s="19">
        <v>105</v>
      </c>
      <c r="AH16" s="19">
        <v>1</v>
      </c>
      <c r="AI16" s="19">
        <v>0</v>
      </c>
      <c r="AJ16" s="19">
        <v>0</v>
      </c>
      <c r="AK16" s="19">
        <v>100</v>
      </c>
      <c r="AL16" s="19">
        <v>9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1</v>
      </c>
    </row>
    <row r="17" spans="2:50" ht="20.100000000000001" customHeight="1" thickBot="1" x14ac:dyDescent="0.25">
      <c r="B17" s="4" t="s">
        <v>202</v>
      </c>
      <c r="C17" s="19">
        <v>2423</v>
      </c>
      <c r="D17" s="19">
        <v>178</v>
      </c>
      <c r="E17" s="19">
        <v>43</v>
      </c>
      <c r="F17" s="19">
        <v>13</v>
      </c>
      <c r="G17" s="19">
        <v>2527</v>
      </c>
      <c r="H17" s="19">
        <v>637</v>
      </c>
      <c r="I17" s="19">
        <v>476</v>
      </c>
      <c r="J17" s="19">
        <v>33</v>
      </c>
      <c r="K17" s="19">
        <v>3</v>
      </c>
      <c r="L17" s="19">
        <v>0</v>
      </c>
      <c r="M17" s="19">
        <v>509</v>
      </c>
      <c r="N17" s="19">
        <v>3</v>
      </c>
      <c r="O17" s="19">
        <v>0</v>
      </c>
      <c r="P17" s="19">
        <v>0</v>
      </c>
      <c r="Q17" s="19">
        <v>0</v>
      </c>
      <c r="R17" s="19">
        <v>0</v>
      </c>
      <c r="S17" s="19">
        <v>2</v>
      </c>
      <c r="T17" s="19">
        <v>0</v>
      </c>
      <c r="U17" s="19">
        <v>1549</v>
      </c>
      <c r="V17" s="19">
        <v>145</v>
      </c>
      <c r="W17" s="19">
        <v>40</v>
      </c>
      <c r="X17" s="19">
        <v>10</v>
      </c>
      <c r="Y17" s="19">
        <v>1630</v>
      </c>
      <c r="Z17" s="19">
        <v>482</v>
      </c>
      <c r="AA17" s="19">
        <v>297</v>
      </c>
      <c r="AB17" s="19">
        <v>0</v>
      </c>
      <c r="AC17" s="19">
        <v>0</v>
      </c>
      <c r="AD17" s="19">
        <v>3</v>
      </c>
      <c r="AE17" s="19">
        <v>304</v>
      </c>
      <c r="AF17" s="19">
        <v>125</v>
      </c>
      <c r="AG17" s="19">
        <v>101</v>
      </c>
      <c r="AH17" s="19">
        <v>0</v>
      </c>
      <c r="AI17" s="19">
        <v>0</v>
      </c>
      <c r="AJ17" s="19">
        <v>0</v>
      </c>
      <c r="AK17" s="19">
        <v>82</v>
      </c>
      <c r="AL17" s="19">
        <v>27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</row>
    <row r="18" spans="2:50" ht="20.100000000000001" customHeight="1" thickBot="1" x14ac:dyDescent="0.25">
      <c r="B18" s="4" t="s">
        <v>203</v>
      </c>
      <c r="C18" s="19">
        <v>10053</v>
      </c>
      <c r="D18" s="19">
        <v>1139</v>
      </c>
      <c r="E18" s="19">
        <v>1270</v>
      </c>
      <c r="F18" s="19">
        <v>120</v>
      </c>
      <c r="G18" s="19">
        <v>12586</v>
      </c>
      <c r="H18" s="19">
        <v>1862</v>
      </c>
      <c r="I18" s="19">
        <v>2775</v>
      </c>
      <c r="J18" s="19">
        <v>673</v>
      </c>
      <c r="K18" s="19">
        <v>48</v>
      </c>
      <c r="L18" s="19">
        <v>12</v>
      </c>
      <c r="M18" s="19">
        <v>3512</v>
      </c>
      <c r="N18" s="19">
        <v>27</v>
      </c>
      <c r="O18" s="19">
        <v>11</v>
      </c>
      <c r="P18" s="19">
        <v>0</v>
      </c>
      <c r="Q18" s="19">
        <v>0</v>
      </c>
      <c r="R18" s="19">
        <v>3</v>
      </c>
      <c r="S18" s="19">
        <v>21</v>
      </c>
      <c r="T18" s="19">
        <v>5</v>
      </c>
      <c r="U18" s="19">
        <v>5132</v>
      </c>
      <c r="V18" s="19">
        <v>451</v>
      </c>
      <c r="W18" s="19">
        <v>1222</v>
      </c>
      <c r="X18" s="19">
        <v>36</v>
      </c>
      <c r="Y18" s="19">
        <v>6852</v>
      </c>
      <c r="Z18" s="19">
        <v>1133</v>
      </c>
      <c r="AA18" s="19">
        <v>1804</v>
      </c>
      <c r="AB18" s="19">
        <v>0</v>
      </c>
      <c r="AC18" s="19">
        <v>0</v>
      </c>
      <c r="AD18" s="19">
        <v>54</v>
      </c>
      <c r="AE18" s="19">
        <v>1838</v>
      </c>
      <c r="AF18" s="19">
        <v>618</v>
      </c>
      <c r="AG18" s="19">
        <v>325</v>
      </c>
      <c r="AH18" s="19">
        <v>15</v>
      </c>
      <c r="AI18" s="19">
        <v>0</v>
      </c>
      <c r="AJ18" s="19">
        <v>15</v>
      </c>
      <c r="AK18" s="19">
        <v>355</v>
      </c>
      <c r="AL18" s="19">
        <v>74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6</v>
      </c>
      <c r="AT18" s="19">
        <v>0</v>
      </c>
      <c r="AU18" s="19">
        <v>0</v>
      </c>
      <c r="AV18" s="19">
        <v>0</v>
      </c>
      <c r="AW18" s="19">
        <v>8</v>
      </c>
      <c r="AX18" s="19">
        <v>5</v>
      </c>
    </row>
    <row r="19" spans="2:50" ht="20.100000000000001" customHeight="1" thickBot="1" x14ac:dyDescent="0.25">
      <c r="B19" s="4" t="s">
        <v>204</v>
      </c>
      <c r="C19" s="19">
        <v>7916</v>
      </c>
      <c r="D19" s="19">
        <v>1128</v>
      </c>
      <c r="E19" s="19">
        <v>1624</v>
      </c>
      <c r="F19" s="19">
        <v>25</v>
      </c>
      <c r="G19" s="19">
        <v>10717</v>
      </c>
      <c r="H19" s="19">
        <v>1508</v>
      </c>
      <c r="I19" s="19">
        <v>2012</v>
      </c>
      <c r="J19" s="19">
        <v>27</v>
      </c>
      <c r="K19" s="19">
        <v>1</v>
      </c>
      <c r="L19" s="19">
        <v>0</v>
      </c>
      <c r="M19" s="19">
        <v>2042</v>
      </c>
      <c r="N19" s="19">
        <v>5</v>
      </c>
      <c r="O19" s="19">
        <v>8</v>
      </c>
      <c r="P19" s="19">
        <v>0</v>
      </c>
      <c r="Q19" s="19">
        <v>0</v>
      </c>
      <c r="R19" s="19">
        <v>0</v>
      </c>
      <c r="S19" s="19">
        <v>4</v>
      </c>
      <c r="T19" s="19">
        <v>7</v>
      </c>
      <c r="U19" s="19">
        <v>4131</v>
      </c>
      <c r="V19" s="19">
        <v>1101</v>
      </c>
      <c r="W19" s="19">
        <v>1623</v>
      </c>
      <c r="X19" s="19">
        <v>12</v>
      </c>
      <c r="Y19" s="19">
        <v>6893</v>
      </c>
      <c r="Z19" s="19">
        <v>912</v>
      </c>
      <c r="AA19" s="19">
        <v>1316</v>
      </c>
      <c r="AB19" s="19">
        <v>0</v>
      </c>
      <c r="AC19" s="19">
        <v>0</v>
      </c>
      <c r="AD19" s="19">
        <v>13</v>
      </c>
      <c r="AE19" s="19">
        <v>1284</v>
      </c>
      <c r="AF19" s="19">
        <v>493</v>
      </c>
      <c r="AG19" s="19">
        <v>445</v>
      </c>
      <c r="AH19" s="19">
        <v>0</v>
      </c>
      <c r="AI19" s="19">
        <v>0</v>
      </c>
      <c r="AJ19" s="19">
        <v>0</v>
      </c>
      <c r="AK19" s="19">
        <v>490</v>
      </c>
      <c r="AL19" s="19">
        <v>88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4</v>
      </c>
      <c r="AT19" s="19">
        <v>0</v>
      </c>
      <c r="AU19" s="19">
        <v>0</v>
      </c>
      <c r="AV19" s="19">
        <v>0</v>
      </c>
      <c r="AW19" s="19">
        <v>4</v>
      </c>
      <c r="AX19" s="19">
        <v>3</v>
      </c>
    </row>
    <row r="20" spans="2:50" ht="20.100000000000001" customHeight="1" thickBot="1" x14ac:dyDescent="0.25">
      <c r="B20" s="4" t="s">
        <v>205</v>
      </c>
      <c r="C20" s="19">
        <v>651</v>
      </c>
      <c r="D20" s="19">
        <v>71</v>
      </c>
      <c r="E20" s="19">
        <v>8</v>
      </c>
      <c r="F20" s="19">
        <v>3</v>
      </c>
      <c r="G20" s="19">
        <v>732</v>
      </c>
      <c r="H20" s="19">
        <v>148</v>
      </c>
      <c r="I20" s="19">
        <v>228</v>
      </c>
      <c r="J20" s="19">
        <v>45</v>
      </c>
      <c r="K20" s="19">
        <v>1</v>
      </c>
      <c r="L20" s="19">
        <v>0</v>
      </c>
      <c r="M20" s="19">
        <v>274</v>
      </c>
      <c r="N20" s="19">
        <v>2</v>
      </c>
      <c r="O20" s="19">
        <v>2</v>
      </c>
      <c r="P20" s="19">
        <v>0</v>
      </c>
      <c r="Q20" s="19">
        <v>0</v>
      </c>
      <c r="R20" s="19">
        <v>0</v>
      </c>
      <c r="S20" s="19">
        <v>3</v>
      </c>
      <c r="T20" s="19">
        <v>0</v>
      </c>
      <c r="U20" s="19">
        <v>263</v>
      </c>
      <c r="V20" s="19">
        <v>26</v>
      </c>
      <c r="W20" s="19">
        <v>7</v>
      </c>
      <c r="X20" s="19">
        <v>3</v>
      </c>
      <c r="Y20" s="19">
        <v>321</v>
      </c>
      <c r="Z20" s="19">
        <v>78</v>
      </c>
      <c r="AA20" s="19">
        <v>137</v>
      </c>
      <c r="AB20" s="19">
        <v>0</v>
      </c>
      <c r="AC20" s="19">
        <v>0</v>
      </c>
      <c r="AD20" s="19">
        <v>0</v>
      </c>
      <c r="AE20" s="19">
        <v>116</v>
      </c>
      <c r="AF20" s="19">
        <v>64</v>
      </c>
      <c r="AG20" s="19">
        <v>21</v>
      </c>
      <c r="AH20" s="19">
        <v>0</v>
      </c>
      <c r="AI20" s="19">
        <v>0</v>
      </c>
      <c r="AJ20" s="19">
        <v>0</v>
      </c>
      <c r="AK20" s="19">
        <v>18</v>
      </c>
      <c r="AL20" s="19">
        <v>4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206</v>
      </c>
      <c r="C21" s="19">
        <v>317</v>
      </c>
      <c r="D21" s="19">
        <v>17</v>
      </c>
      <c r="E21" s="19">
        <v>6</v>
      </c>
      <c r="F21" s="19">
        <v>1</v>
      </c>
      <c r="G21" s="19">
        <v>351</v>
      </c>
      <c r="H21" s="19">
        <v>49</v>
      </c>
      <c r="I21" s="19">
        <v>138</v>
      </c>
      <c r="J21" s="19">
        <v>6</v>
      </c>
      <c r="K21" s="19">
        <v>1</v>
      </c>
      <c r="L21" s="19">
        <v>0</v>
      </c>
      <c r="M21" s="19">
        <v>146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134</v>
      </c>
      <c r="V21" s="19">
        <v>11</v>
      </c>
      <c r="W21" s="19">
        <v>5</v>
      </c>
      <c r="X21" s="19">
        <v>1</v>
      </c>
      <c r="Y21" s="19">
        <v>149</v>
      </c>
      <c r="Z21" s="19">
        <v>46</v>
      </c>
      <c r="AA21" s="19">
        <v>31</v>
      </c>
      <c r="AB21" s="19">
        <v>0</v>
      </c>
      <c r="AC21" s="19">
        <v>0</v>
      </c>
      <c r="AD21" s="19">
        <v>0</v>
      </c>
      <c r="AE21" s="19">
        <v>39</v>
      </c>
      <c r="AF21" s="19">
        <v>3</v>
      </c>
      <c r="AG21" s="19">
        <v>14</v>
      </c>
      <c r="AH21" s="19">
        <v>0</v>
      </c>
      <c r="AI21" s="19">
        <v>0</v>
      </c>
      <c r="AJ21" s="19">
        <v>0</v>
      </c>
      <c r="AK21" s="19">
        <v>17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207</v>
      </c>
      <c r="C22" s="19">
        <v>3527</v>
      </c>
      <c r="D22" s="19">
        <v>1339</v>
      </c>
      <c r="E22" s="19">
        <v>723</v>
      </c>
      <c r="F22" s="19">
        <v>17</v>
      </c>
      <c r="G22" s="19">
        <v>5425</v>
      </c>
      <c r="H22" s="19">
        <v>582</v>
      </c>
      <c r="I22" s="19">
        <v>1003</v>
      </c>
      <c r="J22" s="19">
        <v>315</v>
      </c>
      <c r="K22" s="19">
        <v>56</v>
      </c>
      <c r="L22" s="19">
        <v>1</v>
      </c>
      <c r="M22" s="19">
        <v>1375</v>
      </c>
      <c r="N22" s="19">
        <v>7</v>
      </c>
      <c r="O22" s="19">
        <v>11</v>
      </c>
      <c r="P22" s="19">
        <v>0</v>
      </c>
      <c r="Q22" s="19">
        <v>0</v>
      </c>
      <c r="R22" s="19">
        <v>0</v>
      </c>
      <c r="S22" s="19">
        <v>11</v>
      </c>
      <c r="T22" s="19">
        <v>5</v>
      </c>
      <c r="U22" s="19">
        <v>1727</v>
      </c>
      <c r="V22" s="19">
        <v>1010</v>
      </c>
      <c r="W22" s="19">
        <v>667</v>
      </c>
      <c r="X22" s="19">
        <v>5</v>
      </c>
      <c r="Y22" s="19">
        <v>3291</v>
      </c>
      <c r="Z22" s="19">
        <v>367</v>
      </c>
      <c r="AA22" s="19">
        <v>638</v>
      </c>
      <c r="AB22" s="19">
        <v>0</v>
      </c>
      <c r="AC22" s="19">
        <v>0</v>
      </c>
      <c r="AD22" s="19">
        <v>9</v>
      </c>
      <c r="AE22" s="19">
        <v>583</v>
      </c>
      <c r="AF22" s="19">
        <v>186</v>
      </c>
      <c r="AG22" s="19">
        <v>148</v>
      </c>
      <c r="AH22" s="19">
        <v>14</v>
      </c>
      <c r="AI22" s="19">
        <v>0</v>
      </c>
      <c r="AJ22" s="19">
        <v>2</v>
      </c>
      <c r="AK22" s="19">
        <v>165</v>
      </c>
      <c r="AL22" s="19">
        <v>17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208</v>
      </c>
      <c r="C23" s="19">
        <v>3575</v>
      </c>
      <c r="D23" s="19">
        <v>589</v>
      </c>
      <c r="E23" s="19">
        <v>92</v>
      </c>
      <c r="F23" s="19">
        <v>23</v>
      </c>
      <c r="G23" s="19">
        <v>4099</v>
      </c>
      <c r="H23" s="19">
        <v>685</v>
      </c>
      <c r="I23" s="19">
        <v>1008</v>
      </c>
      <c r="J23" s="19">
        <v>190</v>
      </c>
      <c r="K23" s="19">
        <v>0</v>
      </c>
      <c r="L23" s="19">
        <v>0</v>
      </c>
      <c r="M23" s="19">
        <v>1172</v>
      </c>
      <c r="N23" s="19">
        <v>14</v>
      </c>
      <c r="O23" s="19">
        <v>11</v>
      </c>
      <c r="P23" s="19">
        <v>0</v>
      </c>
      <c r="Q23" s="19">
        <v>0</v>
      </c>
      <c r="R23" s="19">
        <v>0</v>
      </c>
      <c r="S23" s="19">
        <v>6</v>
      </c>
      <c r="T23" s="19">
        <v>4</v>
      </c>
      <c r="U23" s="19">
        <v>1714</v>
      </c>
      <c r="V23" s="19">
        <v>397</v>
      </c>
      <c r="W23" s="19">
        <v>92</v>
      </c>
      <c r="X23" s="19">
        <v>18</v>
      </c>
      <c r="Y23" s="19">
        <v>2116</v>
      </c>
      <c r="Z23" s="19">
        <v>453</v>
      </c>
      <c r="AA23" s="19">
        <v>711</v>
      </c>
      <c r="AB23" s="19">
        <v>0</v>
      </c>
      <c r="AC23" s="19">
        <v>0</v>
      </c>
      <c r="AD23" s="19">
        <v>3</v>
      </c>
      <c r="AE23" s="19">
        <v>684</v>
      </c>
      <c r="AF23" s="19">
        <v>188</v>
      </c>
      <c r="AG23" s="19">
        <v>130</v>
      </c>
      <c r="AH23" s="19">
        <v>2</v>
      </c>
      <c r="AI23" s="19">
        <v>0</v>
      </c>
      <c r="AJ23" s="19">
        <v>2</v>
      </c>
      <c r="AK23" s="19">
        <v>121</v>
      </c>
      <c r="AL23" s="19">
        <v>24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0</v>
      </c>
      <c r="AX23" s="19">
        <v>2</v>
      </c>
    </row>
    <row r="24" spans="2:50" ht="20.100000000000001" customHeight="1" thickBot="1" x14ac:dyDescent="0.25">
      <c r="B24" s="4" t="s">
        <v>209</v>
      </c>
      <c r="C24" s="19">
        <v>6215</v>
      </c>
      <c r="D24" s="19">
        <v>2421</v>
      </c>
      <c r="E24" s="19">
        <v>241</v>
      </c>
      <c r="F24" s="19">
        <v>7</v>
      </c>
      <c r="G24" s="19">
        <v>8291</v>
      </c>
      <c r="H24" s="19">
        <v>2090</v>
      </c>
      <c r="I24" s="19">
        <v>2344</v>
      </c>
      <c r="J24" s="19">
        <v>370</v>
      </c>
      <c r="K24" s="19">
        <v>1</v>
      </c>
      <c r="L24" s="19">
        <v>0</v>
      </c>
      <c r="M24" s="19">
        <v>2704</v>
      </c>
      <c r="N24" s="19">
        <v>18</v>
      </c>
      <c r="O24" s="19">
        <v>10</v>
      </c>
      <c r="P24" s="19">
        <v>0</v>
      </c>
      <c r="Q24" s="19">
        <v>0</v>
      </c>
      <c r="R24" s="19">
        <v>0</v>
      </c>
      <c r="S24" s="19">
        <v>7</v>
      </c>
      <c r="T24" s="19">
        <v>13</v>
      </c>
      <c r="U24" s="19">
        <v>2674</v>
      </c>
      <c r="V24" s="19">
        <v>2049</v>
      </c>
      <c r="W24" s="19">
        <v>240</v>
      </c>
      <c r="X24" s="19">
        <v>7</v>
      </c>
      <c r="Y24" s="19">
        <v>4315</v>
      </c>
      <c r="Z24" s="19">
        <v>1523</v>
      </c>
      <c r="AA24" s="19">
        <v>959</v>
      </c>
      <c r="AB24" s="19">
        <v>0</v>
      </c>
      <c r="AC24" s="19">
        <v>0</v>
      </c>
      <c r="AD24" s="19">
        <v>0</v>
      </c>
      <c r="AE24" s="19">
        <v>1028</v>
      </c>
      <c r="AF24" s="19">
        <v>505</v>
      </c>
      <c r="AG24" s="19">
        <v>228</v>
      </c>
      <c r="AH24" s="19">
        <v>2</v>
      </c>
      <c r="AI24" s="19">
        <v>0</v>
      </c>
      <c r="AJ24" s="19">
        <v>0</v>
      </c>
      <c r="AK24" s="19">
        <v>234</v>
      </c>
      <c r="AL24" s="19">
        <v>31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3</v>
      </c>
      <c r="AX24" s="19">
        <v>0</v>
      </c>
    </row>
    <row r="25" spans="2:50" ht="20.100000000000001" customHeight="1" thickBot="1" x14ac:dyDescent="0.25">
      <c r="B25" s="4" t="s">
        <v>210</v>
      </c>
      <c r="C25" s="19">
        <v>4926</v>
      </c>
      <c r="D25" s="19">
        <v>1400</v>
      </c>
      <c r="E25" s="19">
        <v>444</v>
      </c>
      <c r="F25" s="19">
        <v>35</v>
      </c>
      <c r="G25" s="19">
        <v>6782</v>
      </c>
      <c r="H25" s="19">
        <v>1066</v>
      </c>
      <c r="I25" s="19">
        <v>2268</v>
      </c>
      <c r="J25" s="19">
        <v>460</v>
      </c>
      <c r="K25" s="19">
        <v>4</v>
      </c>
      <c r="L25" s="19">
        <v>9</v>
      </c>
      <c r="M25" s="19">
        <v>2738</v>
      </c>
      <c r="N25" s="19">
        <v>3</v>
      </c>
      <c r="O25" s="19">
        <v>14</v>
      </c>
      <c r="P25" s="19">
        <v>0</v>
      </c>
      <c r="Q25" s="19">
        <v>0</v>
      </c>
      <c r="R25" s="19">
        <v>4</v>
      </c>
      <c r="S25" s="19">
        <v>13</v>
      </c>
      <c r="T25" s="19">
        <v>7</v>
      </c>
      <c r="U25" s="19">
        <v>1819</v>
      </c>
      <c r="V25" s="19">
        <v>895</v>
      </c>
      <c r="W25" s="19">
        <v>436</v>
      </c>
      <c r="X25" s="19">
        <v>18</v>
      </c>
      <c r="Y25" s="19">
        <v>3136</v>
      </c>
      <c r="Z25" s="19">
        <v>815</v>
      </c>
      <c r="AA25" s="19">
        <v>381</v>
      </c>
      <c r="AB25" s="19">
        <v>0</v>
      </c>
      <c r="AC25" s="19">
        <v>0</v>
      </c>
      <c r="AD25" s="19">
        <v>4</v>
      </c>
      <c r="AE25" s="19">
        <v>384</v>
      </c>
      <c r="AF25" s="19">
        <v>213</v>
      </c>
      <c r="AG25" s="19">
        <v>443</v>
      </c>
      <c r="AH25" s="19">
        <v>45</v>
      </c>
      <c r="AI25" s="19">
        <v>4</v>
      </c>
      <c r="AJ25" s="19">
        <v>0</v>
      </c>
      <c r="AK25" s="19">
        <v>507</v>
      </c>
      <c r="AL25" s="19">
        <v>27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4</v>
      </c>
      <c r="AX25" s="19">
        <v>1</v>
      </c>
    </row>
    <row r="26" spans="2:50" ht="20.100000000000001" customHeight="1" thickBot="1" x14ac:dyDescent="0.25">
      <c r="B26" s="4" t="s">
        <v>211</v>
      </c>
      <c r="C26" s="19">
        <v>4280</v>
      </c>
      <c r="D26" s="19">
        <v>573</v>
      </c>
      <c r="E26" s="19">
        <v>184</v>
      </c>
      <c r="F26" s="19">
        <v>50</v>
      </c>
      <c r="G26" s="19">
        <v>4996</v>
      </c>
      <c r="H26" s="19">
        <v>646</v>
      </c>
      <c r="I26" s="19">
        <v>2270</v>
      </c>
      <c r="J26" s="19">
        <v>405</v>
      </c>
      <c r="K26" s="19">
        <v>97</v>
      </c>
      <c r="L26" s="19">
        <v>5</v>
      </c>
      <c r="M26" s="19">
        <v>2781</v>
      </c>
      <c r="N26" s="19">
        <v>2</v>
      </c>
      <c r="O26" s="19">
        <v>6</v>
      </c>
      <c r="P26" s="19">
        <v>0</v>
      </c>
      <c r="Q26" s="19">
        <v>0</v>
      </c>
      <c r="R26" s="19">
        <v>0</v>
      </c>
      <c r="S26" s="19">
        <v>6</v>
      </c>
      <c r="T26" s="19">
        <v>1</v>
      </c>
      <c r="U26" s="19">
        <v>1326</v>
      </c>
      <c r="V26" s="19">
        <v>141</v>
      </c>
      <c r="W26" s="19">
        <v>77</v>
      </c>
      <c r="X26" s="19">
        <v>22</v>
      </c>
      <c r="Y26" s="19">
        <v>1437</v>
      </c>
      <c r="Z26" s="19">
        <v>426</v>
      </c>
      <c r="AA26" s="19">
        <v>401</v>
      </c>
      <c r="AB26" s="19">
        <v>0</v>
      </c>
      <c r="AC26" s="19">
        <v>0</v>
      </c>
      <c r="AD26" s="19">
        <v>8</v>
      </c>
      <c r="AE26" s="19">
        <v>459</v>
      </c>
      <c r="AF26" s="19">
        <v>172</v>
      </c>
      <c r="AG26" s="19">
        <v>276</v>
      </c>
      <c r="AH26" s="19">
        <v>26</v>
      </c>
      <c r="AI26" s="19">
        <v>10</v>
      </c>
      <c r="AJ26" s="19">
        <v>15</v>
      </c>
      <c r="AK26" s="19">
        <v>312</v>
      </c>
      <c r="AL26" s="19">
        <v>44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1</v>
      </c>
      <c r="AT26" s="19">
        <v>1</v>
      </c>
      <c r="AU26" s="19">
        <v>0</v>
      </c>
      <c r="AV26" s="19">
        <v>0</v>
      </c>
      <c r="AW26" s="19">
        <v>1</v>
      </c>
      <c r="AX26" s="19">
        <v>1</v>
      </c>
    </row>
    <row r="27" spans="2:50" ht="20.100000000000001" customHeight="1" thickBot="1" x14ac:dyDescent="0.25">
      <c r="B27" s="5" t="s">
        <v>212</v>
      </c>
      <c r="C27" s="27">
        <v>2387</v>
      </c>
      <c r="D27" s="27">
        <v>296</v>
      </c>
      <c r="E27" s="27">
        <v>49</v>
      </c>
      <c r="F27" s="27">
        <v>9</v>
      </c>
      <c r="G27" s="27">
        <v>2549</v>
      </c>
      <c r="H27" s="27">
        <v>552</v>
      </c>
      <c r="I27" s="27">
        <v>735</v>
      </c>
      <c r="J27" s="27">
        <v>210</v>
      </c>
      <c r="K27" s="27">
        <v>17</v>
      </c>
      <c r="L27" s="27">
        <v>1</v>
      </c>
      <c r="M27" s="27">
        <v>975</v>
      </c>
      <c r="N27" s="27">
        <v>1</v>
      </c>
      <c r="O27" s="27">
        <v>3</v>
      </c>
      <c r="P27" s="27">
        <v>0</v>
      </c>
      <c r="Q27" s="27">
        <v>0</v>
      </c>
      <c r="R27" s="27">
        <v>0</v>
      </c>
      <c r="S27" s="27">
        <v>1</v>
      </c>
      <c r="T27" s="27">
        <v>6</v>
      </c>
      <c r="U27" s="27">
        <v>1215</v>
      </c>
      <c r="V27" s="27">
        <v>86</v>
      </c>
      <c r="W27" s="27">
        <v>31</v>
      </c>
      <c r="X27" s="27">
        <v>4</v>
      </c>
      <c r="Y27" s="27">
        <v>1153</v>
      </c>
      <c r="Z27" s="27">
        <v>412</v>
      </c>
      <c r="AA27" s="27">
        <v>351</v>
      </c>
      <c r="AB27" s="27">
        <v>0</v>
      </c>
      <c r="AC27" s="27">
        <v>0</v>
      </c>
      <c r="AD27" s="27">
        <v>3</v>
      </c>
      <c r="AE27" s="27">
        <v>349</v>
      </c>
      <c r="AF27" s="27">
        <v>100</v>
      </c>
      <c r="AG27" s="27">
        <v>82</v>
      </c>
      <c r="AH27" s="27">
        <v>0</v>
      </c>
      <c r="AI27" s="27">
        <v>1</v>
      </c>
      <c r="AJ27" s="27">
        <v>1</v>
      </c>
      <c r="AK27" s="27">
        <v>70</v>
      </c>
      <c r="AL27" s="27">
        <v>33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1</v>
      </c>
      <c r="AT27" s="27">
        <v>0</v>
      </c>
      <c r="AU27" s="27">
        <v>0</v>
      </c>
      <c r="AV27" s="27">
        <v>0</v>
      </c>
      <c r="AW27" s="27">
        <v>1</v>
      </c>
      <c r="AX27" s="27">
        <v>0</v>
      </c>
    </row>
    <row r="28" spans="2:50" ht="20.100000000000001" customHeight="1" thickBot="1" x14ac:dyDescent="0.25">
      <c r="B28" s="6" t="s">
        <v>213</v>
      </c>
      <c r="C28" s="29">
        <v>496</v>
      </c>
      <c r="D28" s="29">
        <v>31</v>
      </c>
      <c r="E28" s="29">
        <v>6</v>
      </c>
      <c r="F28" s="29">
        <v>0</v>
      </c>
      <c r="G28" s="29">
        <v>412</v>
      </c>
      <c r="H28" s="29">
        <v>412</v>
      </c>
      <c r="I28" s="29">
        <v>28</v>
      </c>
      <c r="J28" s="29">
        <v>0</v>
      </c>
      <c r="K28" s="29">
        <v>0</v>
      </c>
      <c r="L28" s="29">
        <v>0</v>
      </c>
      <c r="M28" s="29">
        <v>28</v>
      </c>
      <c r="N28" s="29">
        <v>3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2</v>
      </c>
      <c r="U28" s="29">
        <v>397</v>
      </c>
      <c r="V28" s="29">
        <v>31</v>
      </c>
      <c r="W28" s="29">
        <v>6</v>
      </c>
      <c r="X28" s="29">
        <v>0</v>
      </c>
      <c r="Y28" s="29">
        <v>321</v>
      </c>
      <c r="Z28" s="29">
        <v>341</v>
      </c>
      <c r="AA28" s="29">
        <v>50</v>
      </c>
      <c r="AB28" s="29">
        <v>0</v>
      </c>
      <c r="AC28" s="29">
        <v>0</v>
      </c>
      <c r="AD28" s="29">
        <v>0</v>
      </c>
      <c r="AE28" s="29">
        <v>44</v>
      </c>
      <c r="AF28" s="29">
        <v>61</v>
      </c>
      <c r="AG28" s="29">
        <v>21</v>
      </c>
      <c r="AH28" s="29">
        <v>0</v>
      </c>
      <c r="AI28" s="29">
        <v>0</v>
      </c>
      <c r="AJ28" s="29">
        <v>0</v>
      </c>
      <c r="AK28" s="29">
        <v>19</v>
      </c>
      <c r="AL28" s="29">
        <v>5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</row>
    <row r="29" spans="2:50" ht="20.100000000000001" customHeight="1" thickBot="1" x14ac:dyDescent="0.25">
      <c r="B29" s="4" t="s">
        <v>214</v>
      </c>
      <c r="C29" s="29">
        <v>1210</v>
      </c>
      <c r="D29" s="29">
        <v>13</v>
      </c>
      <c r="E29" s="29">
        <v>7</v>
      </c>
      <c r="F29" s="29">
        <v>0</v>
      </c>
      <c r="G29" s="29">
        <v>1138</v>
      </c>
      <c r="H29" s="29">
        <v>327</v>
      </c>
      <c r="I29" s="29">
        <v>336</v>
      </c>
      <c r="J29" s="29">
        <v>0</v>
      </c>
      <c r="K29" s="29">
        <v>0</v>
      </c>
      <c r="L29" s="29">
        <v>0</v>
      </c>
      <c r="M29" s="29">
        <v>335</v>
      </c>
      <c r="N29" s="29">
        <v>4</v>
      </c>
      <c r="O29" s="29">
        <v>2</v>
      </c>
      <c r="P29" s="29">
        <v>0</v>
      </c>
      <c r="Q29" s="29">
        <v>0</v>
      </c>
      <c r="R29" s="29">
        <v>0</v>
      </c>
      <c r="S29" s="29">
        <v>1</v>
      </c>
      <c r="T29" s="29">
        <v>1</v>
      </c>
      <c r="U29" s="29">
        <v>626</v>
      </c>
      <c r="V29" s="29">
        <v>13</v>
      </c>
      <c r="W29" s="29">
        <v>7</v>
      </c>
      <c r="X29" s="29">
        <v>0</v>
      </c>
      <c r="Y29" s="29">
        <v>581</v>
      </c>
      <c r="Z29" s="29">
        <v>197</v>
      </c>
      <c r="AA29" s="29">
        <v>243</v>
      </c>
      <c r="AB29" s="29">
        <v>0</v>
      </c>
      <c r="AC29" s="29">
        <v>0</v>
      </c>
      <c r="AD29" s="29">
        <v>0</v>
      </c>
      <c r="AE29" s="29">
        <v>215</v>
      </c>
      <c r="AF29" s="29">
        <v>124</v>
      </c>
      <c r="AG29" s="29">
        <v>3</v>
      </c>
      <c r="AH29" s="29">
        <v>0</v>
      </c>
      <c r="AI29" s="29">
        <v>0</v>
      </c>
      <c r="AJ29" s="29">
        <v>0</v>
      </c>
      <c r="AK29" s="29">
        <v>5</v>
      </c>
      <c r="AL29" s="29">
        <v>1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1</v>
      </c>
      <c r="AX29" s="29">
        <v>0</v>
      </c>
    </row>
    <row r="30" spans="2:50" ht="20.100000000000001" customHeight="1" thickBot="1" x14ac:dyDescent="0.25">
      <c r="B30" s="4" t="s">
        <v>215</v>
      </c>
      <c r="C30" s="28">
        <v>1292</v>
      </c>
      <c r="D30" s="28">
        <v>88</v>
      </c>
      <c r="E30" s="28">
        <v>15</v>
      </c>
      <c r="F30" s="28">
        <v>16</v>
      </c>
      <c r="G30" s="28">
        <v>1348</v>
      </c>
      <c r="H30" s="28">
        <v>310</v>
      </c>
      <c r="I30" s="28">
        <v>421</v>
      </c>
      <c r="J30" s="28">
        <v>40</v>
      </c>
      <c r="K30" s="28">
        <v>0</v>
      </c>
      <c r="L30" s="28">
        <v>0</v>
      </c>
      <c r="M30" s="28">
        <v>457</v>
      </c>
      <c r="N30" s="28">
        <v>9</v>
      </c>
      <c r="O30" s="28">
        <v>6</v>
      </c>
      <c r="P30" s="28">
        <v>0</v>
      </c>
      <c r="Q30" s="28">
        <v>0</v>
      </c>
      <c r="R30" s="28">
        <v>0</v>
      </c>
      <c r="S30" s="28">
        <v>3</v>
      </c>
      <c r="T30" s="28">
        <v>3</v>
      </c>
      <c r="U30" s="28">
        <v>626</v>
      </c>
      <c r="V30" s="28">
        <v>48</v>
      </c>
      <c r="W30" s="28">
        <v>15</v>
      </c>
      <c r="X30" s="28">
        <v>14</v>
      </c>
      <c r="Y30" s="28">
        <v>694</v>
      </c>
      <c r="Z30" s="28">
        <v>149</v>
      </c>
      <c r="AA30" s="28">
        <v>205</v>
      </c>
      <c r="AB30" s="28">
        <v>0</v>
      </c>
      <c r="AC30" s="28">
        <v>0</v>
      </c>
      <c r="AD30" s="28">
        <v>2</v>
      </c>
      <c r="AE30" s="28">
        <v>151</v>
      </c>
      <c r="AF30" s="28">
        <v>141</v>
      </c>
      <c r="AG30" s="28">
        <v>33</v>
      </c>
      <c r="AH30" s="28">
        <v>0</v>
      </c>
      <c r="AI30" s="28">
        <v>0</v>
      </c>
      <c r="AJ30" s="28">
        <v>0</v>
      </c>
      <c r="AK30" s="28">
        <v>42</v>
      </c>
      <c r="AL30" s="28">
        <v>7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1</v>
      </c>
      <c r="AT30" s="28">
        <v>0</v>
      </c>
      <c r="AU30" s="28">
        <v>0</v>
      </c>
      <c r="AV30" s="28">
        <v>0</v>
      </c>
      <c r="AW30" s="28">
        <v>1</v>
      </c>
      <c r="AX30" s="28">
        <v>1</v>
      </c>
    </row>
    <row r="31" spans="2:50" ht="20.100000000000001" customHeight="1" thickBot="1" x14ac:dyDescent="0.25">
      <c r="B31" s="4" t="s">
        <v>216</v>
      </c>
      <c r="C31" s="19">
        <v>523</v>
      </c>
      <c r="D31" s="19">
        <v>7</v>
      </c>
      <c r="E31" s="19">
        <v>1</v>
      </c>
      <c r="F31" s="19">
        <v>0</v>
      </c>
      <c r="G31" s="19">
        <v>468</v>
      </c>
      <c r="H31" s="19">
        <v>347</v>
      </c>
      <c r="I31" s="19">
        <v>97</v>
      </c>
      <c r="J31" s="19">
        <v>0</v>
      </c>
      <c r="K31" s="19">
        <v>0</v>
      </c>
      <c r="L31" s="19">
        <v>0</v>
      </c>
      <c r="M31" s="19">
        <v>101</v>
      </c>
      <c r="N31" s="19">
        <v>2</v>
      </c>
      <c r="O31" s="19">
        <v>3</v>
      </c>
      <c r="P31" s="19">
        <v>0</v>
      </c>
      <c r="Q31" s="19">
        <v>0</v>
      </c>
      <c r="R31" s="19">
        <v>0</v>
      </c>
      <c r="S31" s="19">
        <v>2</v>
      </c>
      <c r="T31" s="19">
        <v>2</v>
      </c>
      <c r="U31" s="19">
        <v>306</v>
      </c>
      <c r="V31" s="19">
        <v>7</v>
      </c>
      <c r="W31" s="19">
        <v>1</v>
      </c>
      <c r="X31" s="19">
        <v>0</v>
      </c>
      <c r="Y31" s="19">
        <v>297</v>
      </c>
      <c r="Z31" s="19">
        <v>268</v>
      </c>
      <c r="AA31" s="19">
        <v>109</v>
      </c>
      <c r="AB31" s="19">
        <v>0</v>
      </c>
      <c r="AC31" s="19">
        <v>0</v>
      </c>
      <c r="AD31" s="19">
        <v>0</v>
      </c>
      <c r="AE31" s="19">
        <v>64</v>
      </c>
      <c r="AF31" s="19">
        <v>70</v>
      </c>
      <c r="AG31" s="19">
        <v>8</v>
      </c>
      <c r="AH31" s="19">
        <v>0</v>
      </c>
      <c r="AI31" s="19">
        <v>0</v>
      </c>
      <c r="AJ31" s="19">
        <v>0</v>
      </c>
      <c r="AK31" s="19">
        <v>4</v>
      </c>
      <c r="AL31" s="19">
        <v>5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217</v>
      </c>
      <c r="C32" s="19">
        <v>672</v>
      </c>
      <c r="D32" s="19">
        <v>2</v>
      </c>
      <c r="E32" s="19">
        <v>0</v>
      </c>
      <c r="F32" s="19">
        <v>0</v>
      </c>
      <c r="G32" s="19">
        <v>584</v>
      </c>
      <c r="H32" s="19">
        <v>165</v>
      </c>
      <c r="I32" s="19">
        <v>29</v>
      </c>
      <c r="J32" s="19">
        <v>0</v>
      </c>
      <c r="K32" s="19">
        <v>0</v>
      </c>
      <c r="L32" s="19">
        <v>0</v>
      </c>
      <c r="M32" s="19">
        <v>29</v>
      </c>
      <c r="N32" s="19">
        <v>0</v>
      </c>
      <c r="O32" s="19">
        <v>1</v>
      </c>
      <c r="P32" s="19">
        <v>0</v>
      </c>
      <c r="Q32" s="19">
        <v>0</v>
      </c>
      <c r="R32" s="19">
        <v>0</v>
      </c>
      <c r="S32" s="19">
        <v>3</v>
      </c>
      <c r="T32" s="19">
        <v>0</v>
      </c>
      <c r="U32" s="19">
        <v>465</v>
      </c>
      <c r="V32" s="19">
        <v>2</v>
      </c>
      <c r="W32" s="19">
        <v>0</v>
      </c>
      <c r="X32" s="19">
        <v>0</v>
      </c>
      <c r="Y32" s="19">
        <v>415</v>
      </c>
      <c r="Z32" s="19">
        <v>99</v>
      </c>
      <c r="AA32" s="19">
        <v>124</v>
      </c>
      <c r="AB32" s="19">
        <v>0</v>
      </c>
      <c r="AC32" s="19">
        <v>0</v>
      </c>
      <c r="AD32" s="19">
        <v>0</v>
      </c>
      <c r="AE32" s="19">
        <v>85</v>
      </c>
      <c r="AF32" s="19">
        <v>64</v>
      </c>
      <c r="AG32" s="19">
        <v>53</v>
      </c>
      <c r="AH32" s="19">
        <v>0</v>
      </c>
      <c r="AI32" s="19">
        <v>0</v>
      </c>
      <c r="AJ32" s="19">
        <v>0</v>
      </c>
      <c r="AK32" s="19">
        <v>52</v>
      </c>
      <c r="AL32" s="19">
        <v>2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218</v>
      </c>
      <c r="C33" s="19">
        <v>719</v>
      </c>
      <c r="D33" s="19">
        <v>88</v>
      </c>
      <c r="E33" s="19">
        <v>0</v>
      </c>
      <c r="F33" s="19">
        <v>0</v>
      </c>
      <c r="G33" s="19">
        <v>872</v>
      </c>
      <c r="H33" s="19">
        <v>110</v>
      </c>
      <c r="I33" s="19">
        <v>175</v>
      </c>
      <c r="J33" s="19">
        <v>64</v>
      </c>
      <c r="K33" s="19">
        <v>0</v>
      </c>
      <c r="L33" s="19">
        <v>0</v>
      </c>
      <c r="M33" s="19">
        <v>256</v>
      </c>
      <c r="N33" s="19">
        <v>8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302</v>
      </c>
      <c r="V33" s="19">
        <v>24</v>
      </c>
      <c r="W33" s="19">
        <v>0</v>
      </c>
      <c r="X33" s="19">
        <v>0</v>
      </c>
      <c r="Y33" s="19">
        <v>363</v>
      </c>
      <c r="Z33" s="19">
        <v>58</v>
      </c>
      <c r="AA33" s="19">
        <v>226</v>
      </c>
      <c r="AB33" s="19">
        <v>0</v>
      </c>
      <c r="AC33" s="19">
        <v>0</v>
      </c>
      <c r="AD33" s="19">
        <v>0</v>
      </c>
      <c r="AE33" s="19">
        <v>233</v>
      </c>
      <c r="AF33" s="19">
        <v>40</v>
      </c>
      <c r="AG33" s="19">
        <v>13</v>
      </c>
      <c r="AH33" s="19">
        <v>0</v>
      </c>
      <c r="AI33" s="19">
        <v>0</v>
      </c>
      <c r="AJ33" s="19">
        <v>0</v>
      </c>
      <c r="AK33" s="19">
        <v>19</v>
      </c>
      <c r="AL33" s="19">
        <v>2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3</v>
      </c>
      <c r="AT33" s="19">
        <v>0</v>
      </c>
      <c r="AU33" s="19">
        <v>0</v>
      </c>
      <c r="AV33" s="19">
        <v>0</v>
      </c>
      <c r="AW33" s="19">
        <v>1</v>
      </c>
      <c r="AX33" s="19">
        <v>2</v>
      </c>
    </row>
    <row r="34" spans="2:50" ht="20.100000000000001" customHeight="1" thickBot="1" x14ac:dyDescent="0.25">
      <c r="B34" s="4" t="s">
        <v>219</v>
      </c>
      <c r="C34" s="19">
        <v>300</v>
      </c>
      <c r="D34" s="19">
        <v>0</v>
      </c>
      <c r="E34" s="19">
        <v>0</v>
      </c>
      <c r="F34" s="19">
        <v>0</v>
      </c>
      <c r="G34" s="19">
        <v>294</v>
      </c>
      <c r="H34" s="19">
        <v>73</v>
      </c>
      <c r="I34" s="19">
        <v>163</v>
      </c>
      <c r="J34" s="19">
        <v>0</v>
      </c>
      <c r="K34" s="19">
        <v>0</v>
      </c>
      <c r="L34" s="19">
        <v>0</v>
      </c>
      <c r="M34" s="19">
        <v>164</v>
      </c>
      <c r="N34" s="19">
        <v>0</v>
      </c>
      <c r="O34" s="19">
        <v>4</v>
      </c>
      <c r="P34" s="19">
        <v>0</v>
      </c>
      <c r="Q34" s="19">
        <v>0</v>
      </c>
      <c r="R34" s="19">
        <v>0</v>
      </c>
      <c r="S34" s="19">
        <v>2</v>
      </c>
      <c r="T34" s="19">
        <v>4</v>
      </c>
      <c r="U34" s="19">
        <v>68</v>
      </c>
      <c r="V34" s="19">
        <v>0</v>
      </c>
      <c r="W34" s="19">
        <v>0</v>
      </c>
      <c r="X34" s="19">
        <v>0</v>
      </c>
      <c r="Y34" s="19">
        <v>65</v>
      </c>
      <c r="Z34" s="19">
        <v>51</v>
      </c>
      <c r="AA34" s="19">
        <v>61</v>
      </c>
      <c r="AB34" s="19">
        <v>0</v>
      </c>
      <c r="AC34" s="19">
        <v>0</v>
      </c>
      <c r="AD34" s="19">
        <v>0</v>
      </c>
      <c r="AE34" s="19">
        <v>59</v>
      </c>
      <c r="AF34" s="19">
        <v>18</v>
      </c>
      <c r="AG34" s="19">
        <v>4</v>
      </c>
      <c r="AH34" s="19">
        <v>0</v>
      </c>
      <c r="AI34" s="19">
        <v>0</v>
      </c>
      <c r="AJ34" s="19">
        <v>0</v>
      </c>
      <c r="AK34" s="19">
        <v>4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</row>
    <row r="35" spans="2:50" ht="20.100000000000001" customHeight="1" thickBot="1" x14ac:dyDescent="0.25">
      <c r="B35" s="4" t="s">
        <v>220</v>
      </c>
      <c r="C35" s="19">
        <v>1737</v>
      </c>
      <c r="D35" s="19">
        <v>41</v>
      </c>
      <c r="E35" s="19">
        <v>1</v>
      </c>
      <c r="F35" s="19">
        <v>0</v>
      </c>
      <c r="G35" s="19">
        <v>1767</v>
      </c>
      <c r="H35" s="19">
        <v>150</v>
      </c>
      <c r="I35" s="19">
        <v>702</v>
      </c>
      <c r="J35" s="19">
        <v>0</v>
      </c>
      <c r="K35" s="19">
        <v>0</v>
      </c>
      <c r="L35" s="19">
        <v>0</v>
      </c>
      <c r="M35" s="19">
        <v>702</v>
      </c>
      <c r="N35" s="19">
        <v>0</v>
      </c>
      <c r="O35" s="19">
        <v>3</v>
      </c>
      <c r="P35" s="19">
        <v>0</v>
      </c>
      <c r="Q35" s="19">
        <v>0</v>
      </c>
      <c r="R35" s="19">
        <v>0</v>
      </c>
      <c r="S35" s="19">
        <v>2</v>
      </c>
      <c r="T35" s="19">
        <v>1</v>
      </c>
      <c r="U35" s="19">
        <v>624</v>
      </c>
      <c r="V35" s="19">
        <v>41</v>
      </c>
      <c r="W35" s="19">
        <v>1</v>
      </c>
      <c r="X35" s="19">
        <v>0</v>
      </c>
      <c r="Y35" s="19">
        <v>661</v>
      </c>
      <c r="Z35" s="19">
        <v>111</v>
      </c>
      <c r="AA35" s="19">
        <v>360</v>
      </c>
      <c r="AB35" s="19">
        <v>0</v>
      </c>
      <c r="AC35" s="19">
        <v>0</v>
      </c>
      <c r="AD35" s="19">
        <v>0</v>
      </c>
      <c r="AE35" s="19">
        <v>355</v>
      </c>
      <c r="AF35" s="19">
        <v>30</v>
      </c>
      <c r="AG35" s="19">
        <v>47</v>
      </c>
      <c r="AH35" s="19">
        <v>0</v>
      </c>
      <c r="AI35" s="19">
        <v>0</v>
      </c>
      <c r="AJ35" s="19">
        <v>0</v>
      </c>
      <c r="AK35" s="19">
        <v>46</v>
      </c>
      <c r="AL35" s="19">
        <v>7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</v>
      </c>
      <c r="AT35" s="19">
        <v>0</v>
      </c>
      <c r="AU35" s="19">
        <v>0</v>
      </c>
      <c r="AV35" s="19">
        <v>0</v>
      </c>
      <c r="AW35" s="19">
        <v>1</v>
      </c>
      <c r="AX35" s="19">
        <v>1</v>
      </c>
    </row>
    <row r="36" spans="2:50" ht="20.100000000000001" customHeight="1" thickBot="1" x14ac:dyDescent="0.25">
      <c r="B36" s="4" t="s">
        <v>221</v>
      </c>
      <c r="C36" s="19">
        <v>327</v>
      </c>
      <c r="D36" s="19">
        <v>3</v>
      </c>
      <c r="E36" s="19">
        <v>3</v>
      </c>
      <c r="F36" s="19">
        <v>0</v>
      </c>
      <c r="G36" s="19">
        <v>310</v>
      </c>
      <c r="H36" s="19">
        <v>127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2</v>
      </c>
      <c r="P36" s="19">
        <v>0</v>
      </c>
      <c r="Q36" s="19">
        <v>0</v>
      </c>
      <c r="R36" s="19">
        <v>0</v>
      </c>
      <c r="S36" s="19">
        <v>2</v>
      </c>
      <c r="T36" s="19">
        <v>0</v>
      </c>
      <c r="U36" s="19">
        <v>265</v>
      </c>
      <c r="V36" s="19">
        <v>2</v>
      </c>
      <c r="W36" s="19">
        <v>3</v>
      </c>
      <c r="X36" s="19">
        <v>0</v>
      </c>
      <c r="Y36" s="19">
        <v>242</v>
      </c>
      <c r="Z36" s="19">
        <v>87</v>
      </c>
      <c r="AA36" s="19">
        <v>45</v>
      </c>
      <c r="AB36" s="19">
        <v>0</v>
      </c>
      <c r="AC36" s="19">
        <v>0</v>
      </c>
      <c r="AD36" s="19">
        <v>0</v>
      </c>
      <c r="AE36" s="19">
        <v>39</v>
      </c>
      <c r="AF36" s="19">
        <v>36</v>
      </c>
      <c r="AG36" s="19">
        <v>15</v>
      </c>
      <c r="AH36" s="19">
        <v>1</v>
      </c>
      <c r="AI36" s="19">
        <v>0</v>
      </c>
      <c r="AJ36" s="19">
        <v>0</v>
      </c>
      <c r="AK36" s="19">
        <v>26</v>
      </c>
      <c r="AL36" s="19">
        <v>4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222</v>
      </c>
      <c r="C37" s="19">
        <v>1279</v>
      </c>
      <c r="D37" s="19">
        <v>117</v>
      </c>
      <c r="E37" s="19">
        <v>6</v>
      </c>
      <c r="F37" s="19">
        <v>3</v>
      </c>
      <c r="G37" s="19">
        <v>1344</v>
      </c>
      <c r="H37" s="19">
        <v>436</v>
      </c>
      <c r="I37" s="19">
        <v>471</v>
      </c>
      <c r="J37" s="19">
        <v>42</v>
      </c>
      <c r="K37" s="19">
        <v>0</v>
      </c>
      <c r="L37" s="19">
        <v>0</v>
      </c>
      <c r="M37" s="19">
        <v>510</v>
      </c>
      <c r="N37" s="19">
        <v>7</v>
      </c>
      <c r="O37" s="19">
        <v>0</v>
      </c>
      <c r="P37" s="19">
        <v>0</v>
      </c>
      <c r="Q37" s="19">
        <v>0</v>
      </c>
      <c r="R37" s="19">
        <v>0</v>
      </c>
      <c r="S37" s="19">
        <v>3</v>
      </c>
      <c r="T37" s="19">
        <v>0</v>
      </c>
      <c r="U37" s="19">
        <v>474</v>
      </c>
      <c r="V37" s="19">
        <v>75</v>
      </c>
      <c r="W37" s="19">
        <v>6</v>
      </c>
      <c r="X37" s="19">
        <v>3</v>
      </c>
      <c r="Y37" s="19">
        <v>538</v>
      </c>
      <c r="Z37" s="19">
        <v>320</v>
      </c>
      <c r="AA37" s="19">
        <v>286</v>
      </c>
      <c r="AB37" s="19">
        <v>0</v>
      </c>
      <c r="AC37" s="19">
        <v>0</v>
      </c>
      <c r="AD37" s="19">
        <v>0</v>
      </c>
      <c r="AE37" s="19">
        <v>249</v>
      </c>
      <c r="AF37" s="19">
        <v>102</v>
      </c>
      <c r="AG37" s="19">
        <v>48</v>
      </c>
      <c r="AH37" s="19">
        <v>0</v>
      </c>
      <c r="AI37" s="19">
        <v>0</v>
      </c>
      <c r="AJ37" s="19">
        <v>0</v>
      </c>
      <c r="AK37" s="19">
        <v>44</v>
      </c>
      <c r="AL37" s="19">
        <v>7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</row>
    <row r="38" spans="2:50" ht="20.100000000000001" customHeight="1" thickBot="1" x14ac:dyDescent="0.25">
      <c r="B38" s="4" t="s">
        <v>223</v>
      </c>
      <c r="C38" s="19">
        <v>1964</v>
      </c>
      <c r="D38" s="19">
        <v>68</v>
      </c>
      <c r="E38" s="19">
        <v>20</v>
      </c>
      <c r="F38" s="19">
        <v>7</v>
      </c>
      <c r="G38" s="19">
        <v>1874</v>
      </c>
      <c r="H38" s="19">
        <v>784</v>
      </c>
      <c r="I38" s="19">
        <v>898</v>
      </c>
      <c r="J38" s="19">
        <v>46</v>
      </c>
      <c r="K38" s="19">
        <v>1</v>
      </c>
      <c r="L38" s="19">
        <v>1</v>
      </c>
      <c r="M38" s="19">
        <v>944</v>
      </c>
      <c r="N38" s="19">
        <v>13</v>
      </c>
      <c r="O38" s="19">
        <v>1</v>
      </c>
      <c r="P38" s="19">
        <v>0</v>
      </c>
      <c r="Q38" s="19">
        <v>0</v>
      </c>
      <c r="R38" s="19">
        <v>0</v>
      </c>
      <c r="S38" s="19">
        <v>0</v>
      </c>
      <c r="T38" s="19">
        <v>1</v>
      </c>
      <c r="U38" s="19">
        <v>749</v>
      </c>
      <c r="V38" s="19">
        <v>22</v>
      </c>
      <c r="W38" s="19">
        <v>19</v>
      </c>
      <c r="X38" s="19">
        <v>4</v>
      </c>
      <c r="Y38" s="19">
        <v>650</v>
      </c>
      <c r="Z38" s="19">
        <v>526</v>
      </c>
      <c r="AA38" s="19">
        <v>240</v>
      </c>
      <c r="AB38" s="19">
        <v>0</v>
      </c>
      <c r="AC38" s="19">
        <v>0</v>
      </c>
      <c r="AD38" s="19">
        <v>1</v>
      </c>
      <c r="AE38" s="19">
        <v>218</v>
      </c>
      <c r="AF38" s="19">
        <v>224</v>
      </c>
      <c r="AG38" s="19">
        <v>75</v>
      </c>
      <c r="AH38" s="19">
        <v>0</v>
      </c>
      <c r="AI38" s="19">
        <v>0</v>
      </c>
      <c r="AJ38" s="19">
        <v>1</v>
      </c>
      <c r="AK38" s="19">
        <v>61</v>
      </c>
      <c r="AL38" s="19">
        <v>20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1</v>
      </c>
      <c r="AT38" s="19">
        <v>0</v>
      </c>
      <c r="AU38" s="19">
        <v>0</v>
      </c>
      <c r="AV38" s="19">
        <v>0</v>
      </c>
      <c r="AW38" s="19">
        <v>1</v>
      </c>
      <c r="AX38" s="19">
        <v>0</v>
      </c>
    </row>
    <row r="39" spans="2:50" ht="20.100000000000001" customHeight="1" thickBot="1" x14ac:dyDescent="0.25">
      <c r="B39" s="4" t="s">
        <v>224</v>
      </c>
      <c r="C39" s="19">
        <v>651</v>
      </c>
      <c r="D39" s="19">
        <v>34</v>
      </c>
      <c r="E39" s="19">
        <v>3</v>
      </c>
      <c r="F39" s="19">
        <v>0</v>
      </c>
      <c r="G39" s="19">
        <v>568</v>
      </c>
      <c r="H39" s="19">
        <v>481</v>
      </c>
      <c r="I39" s="19">
        <v>129</v>
      </c>
      <c r="J39" s="19">
        <v>8</v>
      </c>
      <c r="K39" s="19">
        <v>2</v>
      </c>
      <c r="L39" s="19">
        <v>0</v>
      </c>
      <c r="M39" s="19">
        <v>139</v>
      </c>
      <c r="N39" s="19">
        <v>0</v>
      </c>
      <c r="O39" s="19">
        <v>0</v>
      </c>
      <c r="P39" s="19">
        <v>0</v>
      </c>
      <c r="Q39" s="19">
        <v>1</v>
      </c>
      <c r="R39" s="19">
        <v>0</v>
      </c>
      <c r="S39" s="19">
        <v>0</v>
      </c>
      <c r="T39" s="19">
        <v>2</v>
      </c>
      <c r="U39" s="19">
        <v>332</v>
      </c>
      <c r="V39" s="19">
        <v>26</v>
      </c>
      <c r="W39" s="19">
        <v>0</v>
      </c>
      <c r="X39" s="19">
        <v>0</v>
      </c>
      <c r="Y39" s="19">
        <v>262</v>
      </c>
      <c r="Z39" s="19">
        <v>286</v>
      </c>
      <c r="AA39" s="19">
        <v>166</v>
      </c>
      <c r="AB39" s="19">
        <v>0</v>
      </c>
      <c r="AC39" s="19">
        <v>0</v>
      </c>
      <c r="AD39" s="19">
        <v>0</v>
      </c>
      <c r="AE39" s="19">
        <v>149</v>
      </c>
      <c r="AF39" s="19">
        <v>180</v>
      </c>
      <c r="AG39" s="19">
        <v>24</v>
      </c>
      <c r="AH39" s="19">
        <v>0</v>
      </c>
      <c r="AI39" s="19">
        <v>0</v>
      </c>
      <c r="AJ39" s="19">
        <v>0</v>
      </c>
      <c r="AK39" s="19">
        <v>18</v>
      </c>
      <c r="AL39" s="19">
        <v>13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</row>
    <row r="40" spans="2:50" ht="20.100000000000001" customHeight="1" thickBot="1" x14ac:dyDescent="0.25">
      <c r="B40" s="4" t="s">
        <v>225</v>
      </c>
      <c r="C40" s="19">
        <v>993</v>
      </c>
      <c r="D40" s="19">
        <v>130</v>
      </c>
      <c r="E40" s="19">
        <v>87</v>
      </c>
      <c r="F40" s="19">
        <v>16</v>
      </c>
      <c r="G40" s="19">
        <v>1414</v>
      </c>
      <c r="H40" s="19">
        <v>358</v>
      </c>
      <c r="I40" s="19">
        <v>269</v>
      </c>
      <c r="J40" s="19">
        <v>62</v>
      </c>
      <c r="K40" s="19">
        <v>1</v>
      </c>
      <c r="L40" s="19">
        <v>0</v>
      </c>
      <c r="M40" s="19">
        <v>332</v>
      </c>
      <c r="N40" s="19">
        <v>0</v>
      </c>
      <c r="O40" s="19">
        <v>2</v>
      </c>
      <c r="P40" s="19">
        <v>0</v>
      </c>
      <c r="Q40" s="19">
        <v>0</v>
      </c>
      <c r="R40" s="19">
        <v>0</v>
      </c>
      <c r="S40" s="19">
        <v>0</v>
      </c>
      <c r="T40" s="19">
        <v>4</v>
      </c>
      <c r="U40" s="19">
        <v>554</v>
      </c>
      <c r="V40" s="19">
        <v>67</v>
      </c>
      <c r="W40" s="19">
        <v>86</v>
      </c>
      <c r="X40" s="19">
        <v>16</v>
      </c>
      <c r="Y40" s="19">
        <v>858</v>
      </c>
      <c r="Z40" s="19">
        <v>210</v>
      </c>
      <c r="AA40" s="19">
        <v>148</v>
      </c>
      <c r="AB40" s="19">
        <v>0</v>
      </c>
      <c r="AC40" s="19">
        <v>0</v>
      </c>
      <c r="AD40" s="19">
        <v>0</v>
      </c>
      <c r="AE40" s="19">
        <v>199</v>
      </c>
      <c r="AF40" s="19">
        <v>134</v>
      </c>
      <c r="AG40" s="19">
        <v>19</v>
      </c>
      <c r="AH40" s="19">
        <v>1</v>
      </c>
      <c r="AI40" s="19">
        <v>0</v>
      </c>
      <c r="AJ40" s="19">
        <v>0</v>
      </c>
      <c r="AK40" s="19">
        <v>25</v>
      </c>
      <c r="AL40" s="19">
        <v>7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1</v>
      </c>
      <c r="AT40" s="19">
        <v>0</v>
      </c>
      <c r="AU40" s="19">
        <v>0</v>
      </c>
      <c r="AV40" s="19">
        <v>0</v>
      </c>
      <c r="AW40" s="19">
        <v>0</v>
      </c>
      <c r="AX40" s="19">
        <v>3</v>
      </c>
    </row>
    <row r="41" spans="2:50" ht="20.100000000000001" customHeight="1" thickBot="1" x14ac:dyDescent="0.25">
      <c r="B41" s="4" t="s">
        <v>226</v>
      </c>
      <c r="C41" s="19">
        <v>2627</v>
      </c>
      <c r="D41" s="19">
        <v>211</v>
      </c>
      <c r="E41" s="19">
        <v>257</v>
      </c>
      <c r="F41" s="19">
        <v>1</v>
      </c>
      <c r="G41" s="19">
        <v>2837</v>
      </c>
      <c r="H41" s="19">
        <v>1327</v>
      </c>
      <c r="I41" s="19">
        <v>1071</v>
      </c>
      <c r="J41" s="19">
        <v>45</v>
      </c>
      <c r="K41" s="19">
        <v>0</v>
      </c>
      <c r="L41" s="19">
        <v>0</v>
      </c>
      <c r="M41" s="19">
        <v>1112</v>
      </c>
      <c r="N41" s="19">
        <v>8</v>
      </c>
      <c r="O41" s="19">
        <v>1</v>
      </c>
      <c r="P41" s="19">
        <v>0</v>
      </c>
      <c r="Q41" s="19">
        <v>0</v>
      </c>
      <c r="R41" s="19">
        <v>0</v>
      </c>
      <c r="S41" s="19">
        <v>1</v>
      </c>
      <c r="T41" s="19">
        <v>3</v>
      </c>
      <c r="U41" s="19">
        <v>1141</v>
      </c>
      <c r="V41" s="19">
        <v>166</v>
      </c>
      <c r="W41" s="19">
        <v>256</v>
      </c>
      <c r="X41" s="19">
        <v>1</v>
      </c>
      <c r="Y41" s="19">
        <v>1274</v>
      </c>
      <c r="Z41" s="19">
        <v>924</v>
      </c>
      <c r="AA41" s="19">
        <v>297</v>
      </c>
      <c r="AB41" s="19">
        <v>0</v>
      </c>
      <c r="AC41" s="19">
        <v>0</v>
      </c>
      <c r="AD41" s="19">
        <v>0</v>
      </c>
      <c r="AE41" s="19">
        <v>348</v>
      </c>
      <c r="AF41" s="19">
        <v>346</v>
      </c>
      <c r="AG41" s="19">
        <v>116</v>
      </c>
      <c r="AH41" s="19">
        <v>0</v>
      </c>
      <c r="AI41" s="19">
        <v>1</v>
      </c>
      <c r="AJ41" s="19">
        <v>0</v>
      </c>
      <c r="AK41" s="19">
        <v>102</v>
      </c>
      <c r="AL41" s="19">
        <v>43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1</v>
      </c>
      <c r="AT41" s="19">
        <v>0</v>
      </c>
      <c r="AU41" s="19">
        <v>0</v>
      </c>
      <c r="AV41" s="19">
        <v>0</v>
      </c>
      <c r="AW41" s="19">
        <v>0</v>
      </c>
      <c r="AX41" s="19">
        <v>3</v>
      </c>
    </row>
    <row r="42" spans="2:50" ht="20.100000000000001" customHeight="1" thickBot="1" x14ac:dyDescent="0.25">
      <c r="B42" s="4" t="s">
        <v>227</v>
      </c>
      <c r="C42" s="19">
        <v>20614</v>
      </c>
      <c r="D42" s="19">
        <v>1251</v>
      </c>
      <c r="E42" s="19">
        <v>943</v>
      </c>
      <c r="F42" s="19">
        <v>59</v>
      </c>
      <c r="G42" s="19">
        <v>22259</v>
      </c>
      <c r="H42" s="19">
        <v>6318</v>
      </c>
      <c r="I42" s="19">
        <v>6768</v>
      </c>
      <c r="J42" s="19">
        <v>452</v>
      </c>
      <c r="K42" s="19">
        <v>40</v>
      </c>
      <c r="L42" s="19">
        <v>0</v>
      </c>
      <c r="M42" s="19">
        <v>7252</v>
      </c>
      <c r="N42" s="19">
        <v>15</v>
      </c>
      <c r="O42" s="19">
        <v>85</v>
      </c>
      <c r="P42" s="19">
        <v>0</v>
      </c>
      <c r="Q42" s="19">
        <v>0</v>
      </c>
      <c r="R42" s="19">
        <v>1</v>
      </c>
      <c r="S42" s="19">
        <v>73</v>
      </c>
      <c r="T42" s="19">
        <v>90</v>
      </c>
      <c r="U42" s="19">
        <v>8449</v>
      </c>
      <c r="V42" s="19">
        <v>797</v>
      </c>
      <c r="W42" s="19">
        <v>903</v>
      </c>
      <c r="X42" s="19">
        <v>58</v>
      </c>
      <c r="Y42" s="19">
        <v>9603</v>
      </c>
      <c r="Z42" s="19">
        <v>4312</v>
      </c>
      <c r="AA42" s="19">
        <v>4889</v>
      </c>
      <c r="AB42" s="19">
        <v>0</v>
      </c>
      <c r="AC42" s="19">
        <v>0</v>
      </c>
      <c r="AD42" s="19">
        <v>0</v>
      </c>
      <c r="AE42" s="19">
        <v>4921</v>
      </c>
      <c r="AF42" s="19">
        <v>1710</v>
      </c>
      <c r="AG42" s="19">
        <v>394</v>
      </c>
      <c r="AH42" s="19">
        <v>1</v>
      </c>
      <c r="AI42" s="19">
        <v>0</v>
      </c>
      <c r="AJ42" s="19">
        <v>0</v>
      </c>
      <c r="AK42" s="19">
        <v>389</v>
      </c>
      <c r="AL42" s="19">
        <v>138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29</v>
      </c>
      <c r="AT42" s="19">
        <v>1</v>
      </c>
      <c r="AU42" s="19">
        <v>0</v>
      </c>
      <c r="AV42" s="19">
        <v>0</v>
      </c>
      <c r="AW42" s="19">
        <v>21</v>
      </c>
      <c r="AX42" s="19">
        <v>53</v>
      </c>
    </row>
    <row r="43" spans="2:50" ht="20.100000000000001" customHeight="1" thickBot="1" x14ac:dyDescent="0.25">
      <c r="B43" s="4" t="s">
        <v>228</v>
      </c>
      <c r="C43" s="19">
        <v>3532</v>
      </c>
      <c r="D43" s="19">
        <v>194</v>
      </c>
      <c r="E43" s="19">
        <v>27</v>
      </c>
      <c r="F43" s="19">
        <v>11</v>
      </c>
      <c r="G43" s="19">
        <v>3546</v>
      </c>
      <c r="H43" s="19">
        <v>1215</v>
      </c>
      <c r="I43" s="19">
        <v>1230</v>
      </c>
      <c r="J43" s="19">
        <v>146</v>
      </c>
      <c r="K43" s="19">
        <v>5</v>
      </c>
      <c r="L43" s="19">
        <v>0</v>
      </c>
      <c r="M43" s="19">
        <v>1377</v>
      </c>
      <c r="N43" s="19">
        <v>24</v>
      </c>
      <c r="O43" s="19">
        <v>8</v>
      </c>
      <c r="P43" s="19">
        <v>0</v>
      </c>
      <c r="Q43" s="19">
        <v>0</v>
      </c>
      <c r="R43" s="19">
        <v>0</v>
      </c>
      <c r="S43" s="19">
        <v>5</v>
      </c>
      <c r="T43" s="19">
        <v>7</v>
      </c>
      <c r="U43" s="19">
        <v>1383</v>
      </c>
      <c r="V43" s="19">
        <v>48</v>
      </c>
      <c r="W43" s="19">
        <v>20</v>
      </c>
      <c r="X43" s="19">
        <v>11</v>
      </c>
      <c r="Y43" s="19">
        <v>1314</v>
      </c>
      <c r="Z43" s="19">
        <v>806</v>
      </c>
      <c r="AA43" s="19">
        <v>819</v>
      </c>
      <c r="AB43" s="19">
        <v>0</v>
      </c>
      <c r="AC43" s="19">
        <v>0</v>
      </c>
      <c r="AD43" s="19">
        <v>0</v>
      </c>
      <c r="AE43" s="19">
        <v>758</v>
      </c>
      <c r="AF43" s="19">
        <v>357</v>
      </c>
      <c r="AG43" s="19">
        <v>92</v>
      </c>
      <c r="AH43" s="19">
        <v>0</v>
      </c>
      <c r="AI43" s="19">
        <v>2</v>
      </c>
      <c r="AJ43" s="19">
        <v>0</v>
      </c>
      <c r="AK43" s="19">
        <v>90</v>
      </c>
      <c r="AL43" s="19">
        <v>20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2</v>
      </c>
      <c r="AX43" s="19">
        <v>1</v>
      </c>
    </row>
    <row r="44" spans="2:50" ht="20.100000000000001" customHeight="1" thickBot="1" x14ac:dyDescent="0.25">
      <c r="B44" s="4" t="s">
        <v>229</v>
      </c>
      <c r="C44" s="19">
        <v>2210</v>
      </c>
      <c r="D44" s="19">
        <v>153</v>
      </c>
      <c r="E44" s="19">
        <v>0</v>
      </c>
      <c r="F44" s="19">
        <v>1</v>
      </c>
      <c r="G44" s="19">
        <v>2225</v>
      </c>
      <c r="H44" s="19">
        <v>496</v>
      </c>
      <c r="I44" s="19">
        <v>794</v>
      </c>
      <c r="J44" s="19">
        <v>152</v>
      </c>
      <c r="K44" s="19">
        <v>0</v>
      </c>
      <c r="L44" s="19">
        <v>0</v>
      </c>
      <c r="M44" s="19">
        <v>942</v>
      </c>
      <c r="N44" s="19">
        <v>8</v>
      </c>
      <c r="O44" s="19">
        <v>2</v>
      </c>
      <c r="P44" s="19">
        <v>0</v>
      </c>
      <c r="Q44" s="19">
        <v>0</v>
      </c>
      <c r="R44" s="19">
        <v>0</v>
      </c>
      <c r="S44" s="19">
        <v>2</v>
      </c>
      <c r="T44" s="19">
        <v>0</v>
      </c>
      <c r="U44" s="19">
        <v>1068</v>
      </c>
      <c r="V44" s="19">
        <v>1</v>
      </c>
      <c r="W44" s="19">
        <v>0</v>
      </c>
      <c r="X44" s="19">
        <v>0</v>
      </c>
      <c r="Y44" s="19">
        <v>951</v>
      </c>
      <c r="Z44" s="19">
        <v>344</v>
      </c>
      <c r="AA44" s="19">
        <v>278</v>
      </c>
      <c r="AB44" s="19">
        <v>0</v>
      </c>
      <c r="AC44" s="19">
        <v>0</v>
      </c>
      <c r="AD44" s="19">
        <v>1</v>
      </c>
      <c r="AE44" s="19">
        <v>267</v>
      </c>
      <c r="AF44" s="19">
        <v>135</v>
      </c>
      <c r="AG44" s="19">
        <v>68</v>
      </c>
      <c r="AH44" s="19">
        <v>0</v>
      </c>
      <c r="AI44" s="19">
        <v>0</v>
      </c>
      <c r="AJ44" s="19">
        <v>0</v>
      </c>
      <c r="AK44" s="19">
        <v>63</v>
      </c>
      <c r="AL44" s="19">
        <v>9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</row>
    <row r="45" spans="2:50" ht="20.100000000000001" customHeight="1" thickBot="1" x14ac:dyDescent="0.25">
      <c r="B45" s="4" t="s">
        <v>230</v>
      </c>
      <c r="C45" s="19">
        <v>3321</v>
      </c>
      <c r="D45" s="19">
        <v>554</v>
      </c>
      <c r="E45" s="19">
        <v>67</v>
      </c>
      <c r="F45" s="19">
        <v>40</v>
      </c>
      <c r="G45" s="19">
        <v>3820</v>
      </c>
      <c r="H45" s="19">
        <v>951</v>
      </c>
      <c r="I45" s="19">
        <v>1249</v>
      </c>
      <c r="J45" s="19">
        <v>303</v>
      </c>
      <c r="K45" s="19">
        <v>9</v>
      </c>
      <c r="L45" s="19">
        <v>5</v>
      </c>
      <c r="M45" s="19">
        <v>1570</v>
      </c>
      <c r="N45" s="19">
        <v>2</v>
      </c>
      <c r="O45" s="19">
        <v>34</v>
      </c>
      <c r="P45" s="19">
        <v>0</v>
      </c>
      <c r="Q45" s="19">
        <v>0</v>
      </c>
      <c r="R45" s="19">
        <v>1</v>
      </c>
      <c r="S45" s="19">
        <v>23</v>
      </c>
      <c r="T45" s="19">
        <v>26</v>
      </c>
      <c r="U45" s="19">
        <v>1269</v>
      </c>
      <c r="V45" s="19">
        <v>251</v>
      </c>
      <c r="W45" s="19">
        <v>58</v>
      </c>
      <c r="X45" s="19">
        <v>27</v>
      </c>
      <c r="Y45" s="19">
        <v>1414</v>
      </c>
      <c r="Z45" s="19">
        <v>693</v>
      </c>
      <c r="AA45" s="19">
        <v>699</v>
      </c>
      <c r="AB45" s="19">
        <v>0</v>
      </c>
      <c r="AC45" s="19">
        <v>0</v>
      </c>
      <c r="AD45" s="19">
        <v>7</v>
      </c>
      <c r="AE45" s="19">
        <v>742</v>
      </c>
      <c r="AF45" s="19">
        <v>214</v>
      </c>
      <c r="AG45" s="19">
        <v>60</v>
      </c>
      <c r="AH45" s="19">
        <v>0</v>
      </c>
      <c r="AI45" s="19">
        <v>0</v>
      </c>
      <c r="AJ45" s="19">
        <v>0</v>
      </c>
      <c r="AK45" s="19">
        <v>65</v>
      </c>
      <c r="AL45" s="19">
        <v>7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10</v>
      </c>
      <c r="AT45" s="19">
        <v>0</v>
      </c>
      <c r="AU45" s="19">
        <v>0</v>
      </c>
      <c r="AV45" s="19">
        <v>0</v>
      </c>
      <c r="AW45" s="19">
        <v>6</v>
      </c>
      <c r="AX45" s="19">
        <v>9</v>
      </c>
    </row>
    <row r="46" spans="2:50" ht="20.100000000000001" customHeight="1" thickBot="1" x14ac:dyDescent="0.25">
      <c r="B46" s="4" t="s">
        <v>231</v>
      </c>
      <c r="C46" s="19">
        <v>11912</v>
      </c>
      <c r="D46" s="19">
        <v>498</v>
      </c>
      <c r="E46" s="19">
        <v>86</v>
      </c>
      <c r="F46" s="19">
        <v>60</v>
      </c>
      <c r="G46" s="19">
        <v>12259</v>
      </c>
      <c r="H46" s="19">
        <v>2152</v>
      </c>
      <c r="I46" s="19">
        <v>3721</v>
      </c>
      <c r="J46" s="19">
        <v>355</v>
      </c>
      <c r="K46" s="19">
        <v>17</v>
      </c>
      <c r="L46" s="19">
        <v>0</v>
      </c>
      <c r="M46" s="19">
        <v>4091</v>
      </c>
      <c r="N46" s="19">
        <v>6</v>
      </c>
      <c r="O46" s="19">
        <v>23</v>
      </c>
      <c r="P46" s="19">
        <v>0</v>
      </c>
      <c r="Q46" s="19">
        <v>0</v>
      </c>
      <c r="R46" s="19">
        <v>0</v>
      </c>
      <c r="S46" s="19">
        <v>16</v>
      </c>
      <c r="T46" s="19">
        <v>17</v>
      </c>
      <c r="U46" s="19">
        <v>5735</v>
      </c>
      <c r="V46" s="19">
        <v>142</v>
      </c>
      <c r="W46" s="19">
        <v>69</v>
      </c>
      <c r="X46" s="19">
        <v>49</v>
      </c>
      <c r="Y46" s="19">
        <v>5704</v>
      </c>
      <c r="Z46" s="19">
        <v>1460</v>
      </c>
      <c r="AA46" s="19">
        <v>2054</v>
      </c>
      <c r="AB46" s="19">
        <v>0</v>
      </c>
      <c r="AC46" s="19">
        <v>0</v>
      </c>
      <c r="AD46" s="19">
        <v>5</v>
      </c>
      <c r="AE46" s="19">
        <v>2072</v>
      </c>
      <c r="AF46" s="19">
        <v>597</v>
      </c>
      <c r="AG46" s="19">
        <v>374</v>
      </c>
      <c r="AH46" s="19">
        <v>1</v>
      </c>
      <c r="AI46" s="19">
        <v>0</v>
      </c>
      <c r="AJ46" s="19">
        <v>6</v>
      </c>
      <c r="AK46" s="19">
        <v>369</v>
      </c>
      <c r="AL46" s="19">
        <v>68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5</v>
      </c>
      <c r="AT46" s="19">
        <v>0</v>
      </c>
      <c r="AU46" s="19">
        <v>0</v>
      </c>
      <c r="AV46" s="19">
        <v>0</v>
      </c>
      <c r="AW46" s="19">
        <v>7</v>
      </c>
      <c r="AX46" s="19">
        <v>4</v>
      </c>
    </row>
    <row r="47" spans="2:50" ht="20.100000000000001" customHeight="1" thickBot="1" x14ac:dyDescent="0.25">
      <c r="B47" s="4" t="s">
        <v>232</v>
      </c>
      <c r="C47" s="19">
        <v>4291</v>
      </c>
      <c r="D47" s="19">
        <v>189</v>
      </c>
      <c r="E47" s="19">
        <v>2</v>
      </c>
      <c r="F47" s="19">
        <v>0</v>
      </c>
      <c r="G47" s="19">
        <v>4467</v>
      </c>
      <c r="H47" s="19">
        <v>580</v>
      </c>
      <c r="I47" s="19">
        <v>1054</v>
      </c>
      <c r="J47" s="19">
        <v>180</v>
      </c>
      <c r="K47" s="19">
        <v>0</v>
      </c>
      <c r="L47" s="19">
        <v>0</v>
      </c>
      <c r="M47" s="19">
        <v>1235</v>
      </c>
      <c r="N47" s="19">
        <v>4</v>
      </c>
      <c r="O47" s="19">
        <v>7</v>
      </c>
      <c r="P47" s="19">
        <v>0</v>
      </c>
      <c r="Q47" s="19">
        <v>0</v>
      </c>
      <c r="R47" s="19">
        <v>0</v>
      </c>
      <c r="S47" s="19">
        <v>12</v>
      </c>
      <c r="T47" s="19">
        <v>4</v>
      </c>
      <c r="U47" s="19">
        <v>2706</v>
      </c>
      <c r="V47" s="19">
        <v>5</v>
      </c>
      <c r="W47" s="19">
        <v>2</v>
      </c>
      <c r="X47" s="19">
        <v>0</v>
      </c>
      <c r="Y47" s="19">
        <v>2778</v>
      </c>
      <c r="Z47" s="19">
        <v>318</v>
      </c>
      <c r="AA47" s="19">
        <v>469</v>
      </c>
      <c r="AB47" s="19">
        <v>0</v>
      </c>
      <c r="AC47" s="19">
        <v>0</v>
      </c>
      <c r="AD47" s="19">
        <v>0</v>
      </c>
      <c r="AE47" s="19">
        <v>383</v>
      </c>
      <c r="AF47" s="19">
        <v>240</v>
      </c>
      <c r="AG47" s="19">
        <v>53</v>
      </c>
      <c r="AH47" s="19">
        <v>4</v>
      </c>
      <c r="AI47" s="19">
        <v>0</v>
      </c>
      <c r="AJ47" s="19">
        <v>0</v>
      </c>
      <c r="AK47" s="19">
        <v>58</v>
      </c>
      <c r="AL47" s="19">
        <v>10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2</v>
      </c>
      <c r="AT47" s="19">
        <v>0</v>
      </c>
      <c r="AU47" s="19">
        <v>0</v>
      </c>
      <c r="AV47" s="19">
        <v>0</v>
      </c>
      <c r="AW47" s="19">
        <v>1</v>
      </c>
      <c r="AX47" s="19">
        <v>4</v>
      </c>
    </row>
    <row r="48" spans="2:50" ht="20.100000000000001" customHeight="1" thickBot="1" x14ac:dyDescent="0.25">
      <c r="B48" s="4" t="s">
        <v>233</v>
      </c>
      <c r="C48" s="19">
        <v>15117</v>
      </c>
      <c r="D48" s="19">
        <v>629</v>
      </c>
      <c r="E48" s="19">
        <v>1238</v>
      </c>
      <c r="F48" s="19">
        <v>171</v>
      </c>
      <c r="G48" s="19">
        <v>16759</v>
      </c>
      <c r="H48" s="19">
        <v>3865</v>
      </c>
      <c r="I48" s="19">
        <v>2694</v>
      </c>
      <c r="J48" s="19">
        <v>152</v>
      </c>
      <c r="K48" s="19">
        <v>10</v>
      </c>
      <c r="L48" s="19">
        <v>2</v>
      </c>
      <c r="M48" s="19">
        <v>2869</v>
      </c>
      <c r="N48" s="19">
        <v>19</v>
      </c>
      <c r="O48" s="19">
        <v>28</v>
      </c>
      <c r="P48" s="19">
        <v>0</v>
      </c>
      <c r="Q48" s="19">
        <v>0</v>
      </c>
      <c r="R48" s="19">
        <v>1</v>
      </c>
      <c r="S48" s="19">
        <v>25</v>
      </c>
      <c r="T48" s="19">
        <v>27</v>
      </c>
      <c r="U48" s="19">
        <v>9588</v>
      </c>
      <c r="V48" s="19">
        <v>473</v>
      </c>
      <c r="W48" s="19">
        <v>1220</v>
      </c>
      <c r="X48" s="19">
        <v>165</v>
      </c>
      <c r="Y48" s="19">
        <v>11006</v>
      </c>
      <c r="Z48" s="19">
        <v>2465</v>
      </c>
      <c r="AA48" s="19">
        <v>2092</v>
      </c>
      <c r="AB48" s="19">
        <v>0</v>
      </c>
      <c r="AC48" s="19">
        <v>0</v>
      </c>
      <c r="AD48" s="19">
        <v>2</v>
      </c>
      <c r="AE48" s="19">
        <v>2131</v>
      </c>
      <c r="AF48" s="19">
        <v>1152</v>
      </c>
      <c r="AG48" s="19">
        <v>700</v>
      </c>
      <c r="AH48" s="19">
        <v>4</v>
      </c>
      <c r="AI48" s="19">
        <v>8</v>
      </c>
      <c r="AJ48" s="19">
        <v>1</v>
      </c>
      <c r="AK48" s="19">
        <v>710</v>
      </c>
      <c r="AL48" s="19">
        <v>186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15</v>
      </c>
      <c r="AT48" s="19">
        <v>0</v>
      </c>
      <c r="AU48" s="19">
        <v>0</v>
      </c>
      <c r="AV48" s="19">
        <v>0</v>
      </c>
      <c r="AW48" s="19">
        <v>18</v>
      </c>
      <c r="AX48" s="19">
        <v>16</v>
      </c>
    </row>
    <row r="49" spans="2:50" ht="20.100000000000001" customHeight="1" thickBot="1" x14ac:dyDescent="0.25">
      <c r="B49" s="4" t="s">
        <v>234</v>
      </c>
      <c r="C49" s="19">
        <v>2146</v>
      </c>
      <c r="D49" s="19">
        <v>326</v>
      </c>
      <c r="E49" s="19">
        <v>35</v>
      </c>
      <c r="F49" s="19">
        <v>3</v>
      </c>
      <c r="G49" s="19">
        <v>2335</v>
      </c>
      <c r="H49" s="19">
        <v>778</v>
      </c>
      <c r="I49" s="19">
        <v>530</v>
      </c>
      <c r="J49" s="19">
        <v>61</v>
      </c>
      <c r="K49" s="19">
        <v>0</v>
      </c>
      <c r="L49" s="19">
        <v>1</v>
      </c>
      <c r="M49" s="19">
        <v>590</v>
      </c>
      <c r="N49" s="19">
        <v>5</v>
      </c>
      <c r="O49" s="19">
        <v>5</v>
      </c>
      <c r="P49" s="19">
        <v>0</v>
      </c>
      <c r="Q49" s="19">
        <v>0</v>
      </c>
      <c r="R49" s="19">
        <v>0</v>
      </c>
      <c r="S49" s="19">
        <v>6</v>
      </c>
      <c r="T49" s="19">
        <v>1</v>
      </c>
      <c r="U49" s="19">
        <v>1208</v>
      </c>
      <c r="V49" s="19">
        <v>265</v>
      </c>
      <c r="W49" s="19">
        <v>35</v>
      </c>
      <c r="X49" s="19">
        <v>2</v>
      </c>
      <c r="Y49" s="19">
        <v>1373</v>
      </c>
      <c r="Z49" s="19">
        <v>500</v>
      </c>
      <c r="AA49" s="19">
        <v>315</v>
      </c>
      <c r="AB49" s="19">
        <v>0</v>
      </c>
      <c r="AC49" s="19">
        <v>0</v>
      </c>
      <c r="AD49" s="19">
        <v>0</v>
      </c>
      <c r="AE49" s="19">
        <v>286</v>
      </c>
      <c r="AF49" s="19">
        <v>252</v>
      </c>
      <c r="AG49" s="19">
        <v>87</v>
      </c>
      <c r="AH49" s="19">
        <v>0</v>
      </c>
      <c r="AI49" s="19">
        <v>0</v>
      </c>
      <c r="AJ49" s="19">
        <v>0</v>
      </c>
      <c r="AK49" s="19">
        <v>79</v>
      </c>
      <c r="AL49" s="19">
        <v>20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1</v>
      </c>
      <c r="AT49" s="19">
        <v>0</v>
      </c>
      <c r="AU49" s="19">
        <v>0</v>
      </c>
      <c r="AV49" s="19">
        <v>0</v>
      </c>
      <c r="AW49" s="19">
        <v>1</v>
      </c>
      <c r="AX49" s="19">
        <v>0</v>
      </c>
    </row>
    <row r="50" spans="2:50" ht="20.100000000000001" customHeight="1" thickBot="1" x14ac:dyDescent="0.25">
      <c r="B50" s="4" t="s">
        <v>235</v>
      </c>
      <c r="C50" s="19">
        <v>1342</v>
      </c>
      <c r="D50" s="19">
        <v>214</v>
      </c>
      <c r="E50" s="19">
        <v>32</v>
      </c>
      <c r="F50" s="19">
        <v>3</v>
      </c>
      <c r="G50" s="19">
        <v>1467</v>
      </c>
      <c r="H50" s="19">
        <v>463</v>
      </c>
      <c r="I50" s="19">
        <v>344</v>
      </c>
      <c r="J50" s="19">
        <v>61</v>
      </c>
      <c r="K50" s="19">
        <v>3</v>
      </c>
      <c r="L50" s="19">
        <v>0</v>
      </c>
      <c r="M50" s="19">
        <v>401</v>
      </c>
      <c r="N50" s="19">
        <v>9</v>
      </c>
      <c r="O50" s="19">
        <v>8</v>
      </c>
      <c r="P50" s="19">
        <v>0</v>
      </c>
      <c r="Q50" s="19">
        <v>0</v>
      </c>
      <c r="R50" s="19">
        <v>0</v>
      </c>
      <c r="S50" s="19">
        <v>4</v>
      </c>
      <c r="T50" s="19">
        <v>4</v>
      </c>
      <c r="U50" s="19">
        <v>694</v>
      </c>
      <c r="V50" s="19">
        <v>151</v>
      </c>
      <c r="W50" s="19">
        <v>29</v>
      </c>
      <c r="X50" s="19">
        <v>3</v>
      </c>
      <c r="Y50" s="19">
        <v>780</v>
      </c>
      <c r="Z50" s="19">
        <v>317</v>
      </c>
      <c r="AA50" s="19">
        <v>245</v>
      </c>
      <c r="AB50" s="19">
        <v>0</v>
      </c>
      <c r="AC50" s="19">
        <v>0</v>
      </c>
      <c r="AD50" s="19">
        <v>0</v>
      </c>
      <c r="AE50" s="19">
        <v>237</v>
      </c>
      <c r="AF50" s="19">
        <v>121</v>
      </c>
      <c r="AG50" s="19">
        <v>51</v>
      </c>
      <c r="AH50" s="19">
        <v>2</v>
      </c>
      <c r="AI50" s="19">
        <v>0</v>
      </c>
      <c r="AJ50" s="19">
        <v>0</v>
      </c>
      <c r="AK50" s="19">
        <v>45</v>
      </c>
      <c r="AL50" s="19">
        <v>12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236</v>
      </c>
      <c r="C51" s="19">
        <v>3777</v>
      </c>
      <c r="D51" s="19">
        <v>128</v>
      </c>
      <c r="E51" s="19">
        <v>34</v>
      </c>
      <c r="F51" s="19">
        <v>13</v>
      </c>
      <c r="G51" s="19">
        <v>3233</v>
      </c>
      <c r="H51" s="19">
        <v>2084</v>
      </c>
      <c r="I51" s="19">
        <v>1140</v>
      </c>
      <c r="J51" s="19">
        <v>69</v>
      </c>
      <c r="K51" s="19">
        <v>0</v>
      </c>
      <c r="L51" s="19">
        <v>0</v>
      </c>
      <c r="M51" s="19">
        <v>1206</v>
      </c>
      <c r="N51" s="19">
        <v>7</v>
      </c>
      <c r="O51" s="19">
        <v>8</v>
      </c>
      <c r="P51" s="19">
        <v>0</v>
      </c>
      <c r="Q51" s="19">
        <v>0</v>
      </c>
      <c r="R51" s="19">
        <v>0</v>
      </c>
      <c r="S51" s="19">
        <v>2</v>
      </c>
      <c r="T51" s="19">
        <v>16</v>
      </c>
      <c r="U51" s="19">
        <v>1833</v>
      </c>
      <c r="V51" s="19">
        <v>59</v>
      </c>
      <c r="W51" s="19">
        <v>34</v>
      </c>
      <c r="X51" s="19">
        <v>5</v>
      </c>
      <c r="Y51" s="19">
        <v>1292</v>
      </c>
      <c r="Z51" s="19">
        <v>1535</v>
      </c>
      <c r="AA51" s="19">
        <v>688</v>
      </c>
      <c r="AB51" s="19">
        <v>0</v>
      </c>
      <c r="AC51" s="19">
        <v>0</v>
      </c>
      <c r="AD51" s="19">
        <v>3</v>
      </c>
      <c r="AE51" s="19">
        <v>628</v>
      </c>
      <c r="AF51" s="19">
        <v>481</v>
      </c>
      <c r="AG51" s="19">
        <v>103</v>
      </c>
      <c r="AH51" s="19">
        <v>0</v>
      </c>
      <c r="AI51" s="19">
        <v>0</v>
      </c>
      <c r="AJ51" s="19">
        <v>5</v>
      </c>
      <c r="AK51" s="19">
        <v>102</v>
      </c>
      <c r="AL51" s="19">
        <v>39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5</v>
      </c>
      <c r="AT51" s="19">
        <v>0</v>
      </c>
      <c r="AU51" s="19">
        <v>0</v>
      </c>
      <c r="AV51" s="19">
        <v>0</v>
      </c>
      <c r="AW51" s="19">
        <v>3</v>
      </c>
      <c r="AX51" s="19">
        <v>6</v>
      </c>
    </row>
    <row r="52" spans="2:50" ht="20.100000000000001" customHeight="1" thickBot="1" x14ac:dyDescent="0.25">
      <c r="B52" s="4" t="s">
        <v>237</v>
      </c>
      <c r="C52" s="19">
        <v>756</v>
      </c>
      <c r="D52" s="19">
        <v>173</v>
      </c>
      <c r="E52" s="19">
        <v>19</v>
      </c>
      <c r="F52" s="19">
        <v>1</v>
      </c>
      <c r="G52" s="19">
        <v>912</v>
      </c>
      <c r="H52" s="19">
        <v>463</v>
      </c>
      <c r="I52" s="19">
        <v>75</v>
      </c>
      <c r="J52" s="19">
        <v>19</v>
      </c>
      <c r="K52" s="19">
        <v>0</v>
      </c>
      <c r="L52" s="19">
        <v>0</v>
      </c>
      <c r="M52" s="19">
        <v>92</v>
      </c>
      <c r="N52" s="19">
        <v>4</v>
      </c>
      <c r="O52" s="19">
        <v>2</v>
      </c>
      <c r="P52" s="19">
        <v>0</v>
      </c>
      <c r="Q52" s="19">
        <v>0</v>
      </c>
      <c r="R52" s="19">
        <v>0</v>
      </c>
      <c r="S52" s="19">
        <v>0</v>
      </c>
      <c r="T52" s="19">
        <v>3</v>
      </c>
      <c r="U52" s="19">
        <v>509</v>
      </c>
      <c r="V52" s="19">
        <v>154</v>
      </c>
      <c r="W52" s="19">
        <v>19</v>
      </c>
      <c r="X52" s="19">
        <v>0</v>
      </c>
      <c r="Y52" s="19">
        <v>650</v>
      </c>
      <c r="Z52" s="19">
        <v>311</v>
      </c>
      <c r="AA52" s="19">
        <v>147</v>
      </c>
      <c r="AB52" s="19">
        <v>0</v>
      </c>
      <c r="AC52" s="19">
        <v>0</v>
      </c>
      <c r="AD52" s="19">
        <v>1</v>
      </c>
      <c r="AE52" s="19">
        <v>145</v>
      </c>
      <c r="AF52" s="19">
        <v>135</v>
      </c>
      <c r="AG52" s="19">
        <v>23</v>
      </c>
      <c r="AH52" s="19">
        <v>0</v>
      </c>
      <c r="AI52" s="19">
        <v>0</v>
      </c>
      <c r="AJ52" s="19">
        <v>0</v>
      </c>
      <c r="AK52" s="19">
        <v>24</v>
      </c>
      <c r="AL52" s="19">
        <v>10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1</v>
      </c>
      <c r="AX52" s="19">
        <v>0</v>
      </c>
    </row>
    <row r="53" spans="2:50" ht="20.100000000000001" customHeight="1" thickBot="1" x14ac:dyDescent="0.25">
      <c r="B53" s="4" t="s">
        <v>238</v>
      </c>
      <c r="C53" s="19">
        <v>1213</v>
      </c>
      <c r="D53" s="19">
        <v>122</v>
      </c>
      <c r="E53" s="19">
        <v>22</v>
      </c>
      <c r="F53" s="19">
        <v>2</v>
      </c>
      <c r="G53" s="19">
        <v>1305</v>
      </c>
      <c r="H53" s="19">
        <v>301</v>
      </c>
      <c r="I53" s="19">
        <v>186</v>
      </c>
      <c r="J53" s="19">
        <v>0</v>
      </c>
      <c r="K53" s="19">
        <v>0</v>
      </c>
      <c r="L53" s="19">
        <v>0</v>
      </c>
      <c r="M53" s="19">
        <v>186</v>
      </c>
      <c r="N53" s="19">
        <v>1</v>
      </c>
      <c r="O53" s="19">
        <v>2</v>
      </c>
      <c r="P53" s="19">
        <v>0</v>
      </c>
      <c r="Q53" s="19">
        <v>0</v>
      </c>
      <c r="R53" s="19">
        <v>0</v>
      </c>
      <c r="S53" s="19">
        <v>1</v>
      </c>
      <c r="T53" s="19">
        <v>1</v>
      </c>
      <c r="U53" s="19">
        <v>790</v>
      </c>
      <c r="V53" s="19">
        <v>120</v>
      </c>
      <c r="W53" s="19">
        <v>22</v>
      </c>
      <c r="X53" s="19">
        <v>0</v>
      </c>
      <c r="Y53" s="19">
        <v>847</v>
      </c>
      <c r="Z53" s="19">
        <v>214</v>
      </c>
      <c r="AA53" s="19">
        <v>140</v>
      </c>
      <c r="AB53" s="19">
        <v>0</v>
      </c>
      <c r="AC53" s="19">
        <v>0</v>
      </c>
      <c r="AD53" s="19">
        <v>2</v>
      </c>
      <c r="AE53" s="19">
        <v>174</v>
      </c>
      <c r="AF53" s="19">
        <v>70</v>
      </c>
      <c r="AG53" s="19">
        <v>94</v>
      </c>
      <c r="AH53" s="19">
        <v>2</v>
      </c>
      <c r="AI53" s="19">
        <v>0</v>
      </c>
      <c r="AJ53" s="19">
        <v>0</v>
      </c>
      <c r="AK53" s="19">
        <v>97</v>
      </c>
      <c r="AL53" s="19">
        <v>14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1</v>
      </c>
      <c r="AT53" s="19">
        <v>0</v>
      </c>
      <c r="AU53" s="19">
        <v>0</v>
      </c>
      <c r="AV53" s="19">
        <v>0</v>
      </c>
      <c r="AW53" s="19">
        <v>0</v>
      </c>
      <c r="AX53" s="19">
        <v>1</v>
      </c>
    </row>
    <row r="54" spans="2:50" ht="20.100000000000001" customHeight="1" thickBot="1" x14ac:dyDescent="0.25">
      <c r="B54" s="4" t="s">
        <v>239</v>
      </c>
      <c r="C54" s="19">
        <v>2382</v>
      </c>
      <c r="D54" s="19">
        <v>497</v>
      </c>
      <c r="E54" s="19">
        <v>105</v>
      </c>
      <c r="F54" s="19">
        <v>12</v>
      </c>
      <c r="G54" s="19">
        <v>2744</v>
      </c>
      <c r="H54" s="19">
        <v>913</v>
      </c>
      <c r="I54" s="19">
        <v>853</v>
      </c>
      <c r="J54" s="19">
        <v>185</v>
      </c>
      <c r="K54" s="19">
        <v>59</v>
      </c>
      <c r="L54" s="19">
        <v>4</v>
      </c>
      <c r="M54" s="19">
        <v>1088</v>
      </c>
      <c r="N54" s="19">
        <v>12</v>
      </c>
      <c r="O54" s="19">
        <v>4</v>
      </c>
      <c r="P54" s="19">
        <v>0</v>
      </c>
      <c r="Q54" s="19">
        <v>0</v>
      </c>
      <c r="R54" s="19">
        <v>0</v>
      </c>
      <c r="S54" s="19">
        <v>4</v>
      </c>
      <c r="T54" s="19">
        <v>2</v>
      </c>
      <c r="U54" s="19">
        <v>1069</v>
      </c>
      <c r="V54" s="19">
        <v>312</v>
      </c>
      <c r="W54" s="19">
        <v>44</v>
      </c>
      <c r="X54" s="19">
        <v>3</v>
      </c>
      <c r="Y54" s="19">
        <v>1211</v>
      </c>
      <c r="Z54" s="19">
        <v>765</v>
      </c>
      <c r="AA54" s="19">
        <v>317</v>
      </c>
      <c r="AB54" s="19">
        <v>0</v>
      </c>
      <c r="AC54" s="19">
        <v>0</v>
      </c>
      <c r="AD54" s="19">
        <v>5</v>
      </c>
      <c r="AE54" s="19">
        <v>305</v>
      </c>
      <c r="AF54" s="19">
        <v>114</v>
      </c>
      <c r="AG54" s="19">
        <v>139</v>
      </c>
      <c r="AH54" s="19">
        <v>0</v>
      </c>
      <c r="AI54" s="19">
        <v>2</v>
      </c>
      <c r="AJ54" s="19">
        <v>0</v>
      </c>
      <c r="AK54" s="19">
        <v>135</v>
      </c>
      <c r="AL54" s="19">
        <v>19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1</v>
      </c>
      <c r="AX54" s="19">
        <v>1</v>
      </c>
    </row>
    <row r="55" spans="2:50" ht="20.100000000000001" customHeight="1" thickBot="1" x14ac:dyDescent="0.25">
      <c r="B55" s="4" t="s">
        <v>240</v>
      </c>
      <c r="C55" s="19">
        <v>32167</v>
      </c>
      <c r="D55" s="19">
        <v>3878</v>
      </c>
      <c r="E55" s="19">
        <v>1912</v>
      </c>
      <c r="F55" s="19">
        <v>363</v>
      </c>
      <c r="G55" s="19">
        <v>37679</v>
      </c>
      <c r="H55" s="19">
        <v>5655</v>
      </c>
      <c r="I55" s="19">
        <v>7323</v>
      </c>
      <c r="J55" s="19">
        <v>1119</v>
      </c>
      <c r="K55" s="19">
        <v>84</v>
      </c>
      <c r="L55" s="19">
        <v>5</v>
      </c>
      <c r="M55" s="19">
        <v>8531</v>
      </c>
      <c r="N55" s="19">
        <v>14</v>
      </c>
      <c r="O55" s="19">
        <v>62</v>
      </c>
      <c r="P55" s="19">
        <v>3</v>
      </c>
      <c r="Q55" s="19">
        <v>0</v>
      </c>
      <c r="R55" s="19">
        <v>9</v>
      </c>
      <c r="S55" s="19">
        <v>70</v>
      </c>
      <c r="T55" s="19">
        <v>45</v>
      </c>
      <c r="U55" s="19">
        <v>18771</v>
      </c>
      <c r="V55" s="19">
        <v>2677</v>
      </c>
      <c r="W55" s="19">
        <v>1813</v>
      </c>
      <c r="X55" s="19">
        <v>279</v>
      </c>
      <c r="Y55" s="19">
        <v>23046</v>
      </c>
      <c r="Z55" s="19">
        <v>3681</v>
      </c>
      <c r="AA55" s="19">
        <v>5514</v>
      </c>
      <c r="AB55" s="19">
        <v>0</v>
      </c>
      <c r="AC55" s="19">
        <v>0</v>
      </c>
      <c r="AD55" s="19">
        <v>57</v>
      </c>
      <c r="AE55" s="19">
        <v>5394</v>
      </c>
      <c r="AF55" s="19">
        <v>1793</v>
      </c>
      <c r="AG55" s="19">
        <v>489</v>
      </c>
      <c r="AH55" s="19">
        <v>78</v>
      </c>
      <c r="AI55" s="19">
        <v>15</v>
      </c>
      <c r="AJ55" s="19">
        <v>13</v>
      </c>
      <c r="AK55" s="19">
        <v>631</v>
      </c>
      <c r="AL55" s="19">
        <v>113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8</v>
      </c>
      <c r="AT55" s="19">
        <v>1</v>
      </c>
      <c r="AU55" s="19">
        <v>0</v>
      </c>
      <c r="AV55" s="19">
        <v>0</v>
      </c>
      <c r="AW55" s="19">
        <v>7</v>
      </c>
      <c r="AX55" s="19">
        <v>9</v>
      </c>
    </row>
    <row r="56" spans="2:50" ht="20.100000000000001" customHeight="1" thickBot="1" x14ac:dyDescent="0.25">
      <c r="B56" s="4" t="s">
        <v>241</v>
      </c>
      <c r="C56" s="19">
        <v>8242</v>
      </c>
      <c r="D56" s="19">
        <v>1072</v>
      </c>
      <c r="E56" s="19">
        <v>434</v>
      </c>
      <c r="F56" s="19">
        <v>38</v>
      </c>
      <c r="G56" s="19">
        <v>9593</v>
      </c>
      <c r="H56" s="19">
        <v>1854</v>
      </c>
      <c r="I56" s="19">
        <v>2810</v>
      </c>
      <c r="J56" s="19">
        <v>598</v>
      </c>
      <c r="K56" s="19">
        <v>8</v>
      </c>
      <c r="L56" s="19">
        <v>3</v>
      </c>
      <c r="M56" s="19">
        <v>3416</v>
      </c>
      <c r="N56" s="19">
        <v>5</v>
      </c>
      <c r="O56" s="19">
        <v>14</v>
      </c>
      <c r="P56" s="19">
        <v>0</v>
      </c>
      <c r="Q56" s="19">
        <v>0</v>
      </c>
      <c r="R56" s="19">
        <v>0</v>
      </c>
      <c r="S56" s="19">
        <v>17</v>
      </c>
      <c r="T56" s="19">
        <v>7</v>
      </c>
      <c r="U56" s="19">
        <v>4253</v>
      </c>
      <c r="V56" s="19">
        <v>473</v>
      </c>
      <c r="W56" s="19">
        <v>425</v>
      </c>
      <c r="X56" s="19">
        <v>26</v>
      </c>
      <c r="Y56" s="19">
        <v>4925</v>
      </c>
      <c r="Z56" s="19">
        <v>1435</v>
      </c>
      <c r="AA56" s="19">
        <v>911</v>
      </c>
      <c r="AB56" s="19">
        <v>0</v>
      </c>
      <c r="AC56" s="19">
        <v>0</v>
      </c>
      <c r="AD56" s="19">
        <v>7</v>
      </c>
      <c r="AE56" s="19">
        <v>972</v>
      </c>
      <c r="AF56" s="19">
        <v>344</v>
      </c>
      <c r="AG56" s="19">
        <v>254</v>
      </c>
      <c r="AH56" s="19">
        <v>1</v>
      </c>
      <c r="AI56" s="19">
        <v>1</v>
      </c>
      <c r="AJ56" s="19">
        <v>2</v>
      </c>
      <c r="AK56" s="19">
        <v>263</v>
      </c>
      <c r="AL56" s="19">
        <v>61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2</v>
      </c>
    </row>
    <row r="57" spans="2:50" ht="20.100000000000001" customHeight="1" thickBot="1" x14ac:dyDescent="0.25">
      <c r="B57" s="4" t="s">
        <v>242</v>
      </c>
      <c r="C57" s="19">
        <v>2621</v>
      </c>
      <c r="D57" s="19">
        <v>175</v>
      </c>
      <c r="E57" s="19">
        <v>22</v>
      </c>
      <c r="F57" s="19">
        <v>12</v>
      </c>
      <c r="G57" s="19">
        <v>2536</v>
      </c>
      <c r="H57" s="19">
        <v>720</v>
      </c>
      <c r="I57" s="19">
        <v>631</v>
      </c>
      <c r="J57" s="19">
        <v>5</v>
      </c>
      <c r="K57" s="19">
        <v>3</v>
      </c>
      <c r="L57" s="19">
        <v>0</v>
      </c>
      <c r="M57" s="19">
        <v>634</v>
      </c>
      <c r="N57" s="19">
        <v>9</v>
      </c>
      <c r="O57" s="19">
        <v>7</v>
      </c>
      <c r="P57" s="19">
        <v>0</v>
      </c>
      <c r="Q57" s="19">
        <v>0</v>
      </c>
      <c r="R57" s="19">
        <v>0</v>
      </c>
      <c r="S57" s="19">
        <v>8</v>
      </c>
      <c r="T57" s="19">
        <v>7</v>
      </c>
      <c r="U57" s="19">
        <v>1618</v>
      </c>
      <c r="V57" s="19">
        <v>168</v>
      </c>
      <c r="W57" s="19">
        <v>19</v>
      </c>
      <c r="X57" s="19">
        <v>10</v>
      </c>
      <c r="Y57" s="19">
        <v>1544</v>
      </c>
      <c r="Z57" s="19">
        <v>564</v>
      </c>
      <c r="AA57" s="19">
        <v>291</v>
      </c>
      <c r="AB57" s="19">
        <v>0</v>
      </c>
      <c r="AC57" s="19">
        <v>0</v>
      </c>
      <c r="AD57" s="19">
        <v>1</v>
      </c>
      <c r="AE57" s="19">
        <v>290</v>
      </c>
      <c r="AF57" s="19">
        <v>115</v>
      </c>
      <c r="AG57" s="19">
        <v>71</v>
      </c>
      <c r="AH57" s="19">
        <v>2</v>
      </c>
      <c r="AI57" s="19">
        <v>0</v>
      </c>
      <c r="AJ57" s="19">
        <v>1</v>
      </c>
      <c r="AK57" s="19">
        <v>59</v>
      </c>
      <c r="AL57" s="19">
        <v>23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3</v>
      </c>
      <c r="AT57" s="19">
        <v>0</v>
      </c>
      <c r="AU57" s="19">
        <v>0</v>
      </c>
      <c r="AV57" s="19">
        <v>0</v>
      </c>
      <c r="AW57" s="19">
        <v>1</v>
      </c>
      <c r="AX57" s="19">
        <v>2</v>
      </c>
    </row>
    <row r="58" spans="2:50" ht="20.100000000000001" customHeight="1" thickBot="1" x14ac:dyDescent="0.25">
      <c r="B58" s="4" t="s">
        <v>243</v>
      </c>
      <c r="C58" s="19">
        <v>1476</v>
      </c>
      <c r="D58" s="19">
        <v>158</v>
      </c>
      <c r="E58" s="19">
        <v>6</v>
      </c>
      <c r="F58" s="19">
        <v>40</v>
      </c>
      <c r="G58" s="19">
        <v>1609</v>
      </c>
      <c r="H58" s="19">
        <v>694</v>
      </c>
      <c r="I58" s="19">
        <v>355</v>
      </c>
      <c r="J58" s="19">
        <v>1</v>
      </c>
      <c r="K58" s="19">
        <v>0</v>
      </c>
      <c r="L58" s="19">
        <v>3</v>
      </c>
      <c r="M58" s="19">
        <v>362</v>
      </c>
      <c r="N58" s="19">
        <v>0</v>
      </c>
      <c r="O58" s="19">
        <v>4</v>
      </c>
      <c r="P58" s="19">
        <v>0</v>
      </c>
      <c r="Q58" s="19">
        <v>0</v>
      </c>
      <c r="R58" s="19">
        <v>0</v>
      </c>
      <c r="S58" s="19">
        <v>6</v>
      </c>
      <c r="T58" s="19">
        <v>1</v>
      </c>
      <c r="U58" s="19">
        <v>737</v>
      </c>
      <c r="V58" s="19">
        <v>156</v>
      </c>
      <c r="W58" s="19">
        <v>6</v>
      </c>
      <c r="X58" s="19">
        <v>36</v>
      </c>
      <c r="Y58" s="19">
        <v>912</v>
      </c>
      <c r="Z58" s="19">
        <v>514</v>
      </c>
      <c r="AA58" s="19">
        <v>363</v>
      </c>
      <c r="AB58" s="19">
        <v>0</v>
      </c>
      <c r="AC58" s="19">
        <v>0</v>
      </c>
      <c r="AD58" s="19">
        <v>1</v>
      </c>
      <c r="AE58" s="19">
        <v>313</v>
      </c>
      <c r="AF58" s="19">
        <v>177</v>
      </c>
      <c r="AG58" s="19">
        <v>17</v>
      </c>
      <c r="AH58" s="19">
        <v>1</v>
      </c>
      <c r="AI58" s="19">
        <v>0</v>
      </c>
      <c r="AJ58" s="19">
        <v>0</v>
      </c>
      <c r="AK58" s="19">
        <v>16</v>
      </c>
      <c r="AL58" s="19">
        <v>2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269</v>
      </c>
      <c r="C59" s="19">
        <v>1903</v>
      </c>
      <c r="D59" s="19">
        <v>386</v>
      </c>
      <c r="E59" s="19">
        <v>8</v>
      </c>
      <c r="F59" s="19">
        <v>27</v>
      </c>
      <c r="G59" s="19">
        <v>2342</v>
      </c>
      <c r="H59" s="19">
        <v>649</v>
      </c>
      <c r="I59" s="19">
        <v>620</v>
      </c>
      <c r="J59" s="19">
        <v>55</v>
      </c>
      <c r="K59" s="19">
        <v>0</v>
      </c>
      <c r="L59" s="19">
        <v>2</v>
      </c>
      <c r="M59" s="19">
        <v>679</v>
      </c>
      <c r="N59" s="19">
        <v>2</v>
      </c>
      <c r="O59" s="19">
        <v>9</v>
      </c>
      <c r="P59" s="19">
        <v>0</v>
      </c>
      <c r="Q59" s="19">
        <v>0</v>
      </c>
      <c r="R59" s="19">
        <v>1</v>
      </c>
      <c r="S59" s="19">
        <v>10</v>
      </c>
      <c r="T59" s="19">
        <v>3</v>
      </c>
      <c r="U59" s="19">
        <v>752</v>
      </c>
      <c r="V59" s="19">
        <v>331</v>
      </c>
      <c r="W59" s="19">
        <v>8</v>
      </c>
      <c r="X59" s="19">
        <v>19</v>
      </c>
      <c r="Y59" s="19">
        <v>1146</v>
      </c>
      <c r="Z59" s="19">
        <v>510</v>
      </c>
      <c r="AA59" s="19">
        <v>468</v>
      </c>
      <c r="AB59" s="19">
        <v>0</v>
      </c>
      <c r="AC59" s="19">
        <v>0</v>
      </c>
      <c r="AD59" s="19">
        <v>2</v>
      </c>
      <c r="AE59" s="19">
        <v>455</v>
      </c>
      <c r="AF59" s="19">
        <v>124</v>
      </c>
      <c r="AG59" s="19">
        <v>53</v>
      </c>
      <c r="AH59" s="19">
        <v>0</v>
      </c>
      <c r="AI59" s="19">
        <v>0</v>
      </c>
      <c r="AJ59" s="19">
        <v>3</v>
      </c>
      <c r="AK59" s="19">
        <v>51</v>
      </c>
      <c r="AL59" s="19">
        <v>10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1</v>
      </c>
      <c r="AT59" s="19">
        <v>0</v>
      </c>
      <c r="AU59" s="19">
        <v>0</v>
      </c>
      <c r="AV59" s="19">
        <v>0</v>
      </c>
      <c r="AW59" s="19">
        <v>1</v>
      </c>
      <c r="AX59" s="19">
        <v>0</v>
      </c>
    </row>
    <row r="60" spans="2:50" ht="20.100000000000001" customHeight="1" thickBot="1" x14ac:dyDescent="0.25">
      <c r="B60" s="4" t="s">
        <v>245</v>
      </c>
      <c r="C60" s="19">
        <v>4175</v>
      </c>
      <c r="D60" s="19">
        <v>359</v>
      </c>
      <c r="E60" s="19">
        <v>34</v>
      </c>
      <c r="F60" s="19">
        <v>76</v>
      </c>
      <c r="G60" s="19">
        <v>4556</v>
      </c>
      <c r="H60" s="19">
        <v>1270</v>
      </c>
      <c r="I60" s="19">
        <v>1485</v>
      </c>
      <c r="J60" s="19">
        <v>311</v>
      </c>
      <c r="K60" s="19">
        <v>4</v>
      </c>
      <c r="L60" s="19">
        <v>18</v>
      </c>
      <c r="M60" s="19">
        <v>1828</v>
      </c>
      <c r="N60" s="19">
        <v>4</v>
      </c>
      <c r="O60" s="19">
        <v>16</v>
      </c>
      <c r="P60" s="19">
        <v>1</v>
      </c>
      <c r="Q60" s="19">
        <v>0</v>
      </c>
      <c r="R60" s="19">
        <v>0</v>
      </c>
      <c r="S60" s="19">
        <v>25</v>
      </c>
      <c r="T60" s="19">
        <v>11</v>
      </c>
      <c r="U60" s="19">
        <v>1776</v>
      </c>
      <c r="V60" s="19">
        <v>45</v>
      </c>
      <c r="W60" s="19">
        <v>30</v>
      </c>
      <c r="X60" s="19">
        <v>54</v>
      </c>
      <c r="Y60" s="19">
        <v>1817</v>
      </c>
      <c r="Z60" s="19">
        <v>942</v>
      </c>
      <c r="AA60" s="19">
        <v>764</v>
      </c>
      <c r="AB60" s="19">
        <v>0</v>
      </c>
      <c r="AC60" s="19">
        <v>0</v>
      </c>
      <c r="AD60" s="19">
        <v>2</v>
      </c>
      <c r="AE60" s="19">
        <v>754</v>
      </c>
      <c r="AF60" s="19">
        <v>291</v>
      </c>
      <c r="AG60" s="19">
        <v>134</v>
      </c>
      <c r="AH60" s="19">
        <v>2</v>
      </c>
      <c r="AI60" s="19">
        <v>0</v>
      </c>
      <c r="AJ60" s="19">
        <v>2</v>
      </c>
      <c r="AK60" s="19">
        <v>132</v>
      </c>
      <c r="AL60" s="19">
        <v>22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</row>
    <row r="61" spans="2:50" ht="20.100000000000001" customHeight="1" thickBot="1" x14ac:dyDescent="0.25">
      <c r="B61" s="4" t="s">
        <v>246</v>
      </c>
      <c r="C61" s="19">
        <v>1036</v>
      </c>
      <c r="D61" s="19">
        <v>166</v>
      </c>
      <c r="E61" s="19">
        <v>0</v>
      </c>
      <c r="F61" s="19">
        <v>1</v>
      </c>
      <c r="G61" s="19">
        <v>1146</v>
      </c>
      <c r="H61" s="19">
        <v>453</v>
      </c>
      <c r="I61" s="19">
        <v>428</v>
      </c>
      <c r="J61" s="19">
        <v>166</v>
      </c>
      <c r="K61" s="19">
        <v>0</v>
      </c>
      <c r="L61" s="19">
        <v>0</v>
      </c>
      <c r="M61" s="19">
        <v>594</v>
      </c>
      <c r="N61" s="19">
        <v>1</v>
      </c>
      <c r="O61" s="19">
        <v>2</v>
      </c>
      <c r="P61" s="19">
        <v>0</v>
      </c>
      <c r="Q61" s="19">
        <v>0</v>
      </c>
      <c r="R61" s="19">
        <v>0</v>
      </c>
      <c r="S61" s="19">
        <v>3</v>
      </c>
      <c r="T61" s="19">
        <v>1</v>
      </c>
      <c r="U61" s="19">
        <v>441</v>
      </c>
      <c r="V61" s="19">
        <v>0</v>
      </c>
      <c r="W61" s="19">
        <v>0</v>
      </c>
      <c r="X61" s="19">
        <v>0</v>
      </c>
      <c r="Y61" s="19">
        <v>384</v>
      </c>
      <c r="Z61" s="19">
        <v>366</v>
      </c>
      <c r="AA61" s="19">
        <v>151</v>
      </c>
      <c r="AB61" s="19">
        <v>0</v>
      </c>
      <c r="AC61" s="19">
        <v>0</v>
      </c>
      <c r="AD61" s="19">
        <v>0</v>
      </c>
      <c r="AE61" s="19">
        <v>149</v>
      </c>
      <c r="AF61" s="19">
        <v>81</v>
      </c>
      <c r="AG61" s="19">
        <v>13</v>
      </c>
      <c r="AH61" s="19">
        <v>0</v>
      </c>
      <c r="AI61" s="19">
        <v>0</v>
      </c>
      <c r="AJ61" s="19">
        <v>1</v>
      </c>
      <c r="AK61" s="19">
        <v>16</v>
      </c>
      <c r="AL61" s="19">
        <v>3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</v>
      </c>
      <c r="AT61" s="19">
        <v>0</v>
      </c>
      <c r="AU61" s="19">
        <v>0</v>
      </c>
      <c r="AV61" s="19">
        <v>0</v>
      </c>
      <c r="AW61" s="19">
        <v>0</v>
      </c>
      <c r="AX61" s="19">
        <v>1</v>
      </c>
    </row>
    <row r="62" spans="2:50" ht="20.100000000000001" customHeight="1" thickBot="1" x14ac:dyDescent="0.25">
      <c r="B62" s="7" t="s">
        <v>22</v>
      </c>
      <c r="C62" s="9">
        <f>SUM(C12:C61)</f>
        <v>208208</v>
      </c>
      <c r="D62" s="9">
        <f t="shared" ref="D62:AX62" si="0">SUM(D12:D61)</f>
        <v>23584</v>
      </c>
      <c r="E62" s="9">
        <f t="shared" si="0"/>
        <v>10508</v>
      </c>
      <c r="F62" s="9">
        <f t="shared" si="0"/>
        <v>1474</v>
      </c>
      <c r="G62" s="9">
        <f t="shared" si="0"/>
        <v>236888</v>
      </c>
      <c r="H62" s="9">
        <f t="shared" si="0"/>
        <v>52077</v>
      </c>
      <c r="I62" s="9">
        <f t="shared" si="0"/>
        <v>61380</v>
      </c>
      <c r="J62" s="9">
        <f t="shared" si="0"/>
        <v>8516</v>
      </c>
      <c r="K62" s="9">
        <f t="shared" si="0"/>
        <v>493</v>
      </c>
      <c r="L62" s="9">
        <f t="shared" si="0"/>
        <v>75</v>
      </c>
      <c r="M62" s="9">
        <f t="shared" si="0"/>
        <v>70449</v>
      </c>
      <c r="N62" s="9">
        <f t="shared" si="0"/>
        <v>311</v>
      </c>
      <c r="O62" s="9">
        <f t="shared" si="0"/>
        <v>474</v>
      </c>
      <c r="P62" s="9">
        <f t="shared" si="0"/>
        <v>4</v>
      </c>
      <c r="Q62" s="9">
        <f t="shared" si="0"/>
        <v>1</v>
      </c>
      <c r="R62" s="9">
        <f t="shared" si="0"/>
        <v>23</v>
      </c>
      <c r="S62" s="9">
        <f t="shared" si="0"/>
        <v>452</v>
      </c>
      <c r="T62" s="9">
        <f t="shared" si="0"/>
        <v>387</v>
      </c>
      <c r="U62" s="9">
        <f t="shared" si="0"/>
        <v>104302</v>
      </c>
      <c r="V62" s="9">
        <f t="shared" si="0"/>
        <v>14843</v>
      </c>
      <c r="W62" s="9">
        <f t="shared" si="0"/>
        <v>9967</v>
      </c>
      <c r="X62" s="9">
        <f t="shared" si="0"/>
        <v>1043</v>
      </c>
      <c r="Y62" s="9">
        <f t="shared" si="0"/>
        <v>124006</v>
      </c>
      <c r="Z62" s="9">
        <f t="shared" si="0"/>
        <v>35639</v>
      </c>
      <c r="AA62" s="9">
        <f t="shared" si="0"/>
        <v>35022</v>
      </c>
      <c r="AB62" s="9">
        <f t="shared" si="0"/>
        <v>0</v>
      </c>
      <c r="AC62" s="9">
        <f t="shared" si="0"/>
        <v>0</v>
      </c>
      <c r="AD62" s="9">
        <f t="shared" si="0"/>
        <v>260</v>
      </c>
      <c r="AE62" s="9">
        <f t="shared" si="0"/>
        <v>34697</v>
      </c>
      <c r="AF62" s="9">
        <f t="shared" si="0"/>
        <v>14167</v>
      </c>
      <c r="AG62" s="9">
        <f t="shared" si="0"/>
        <v>6921</v>
      </c>
      <c r="AH62" s="9">
        <f t="shared" si="0"/>
        <v>218</v>
      </c>
      <c r="AI62" s="9">
        <f t="shared" si="0"/>
        <v>47</v>
      </c>
      <c r="AJ62" s="9">
        <f t="shared" si="0"/>
        <v>73</v>
      </c>
      <c r="AK62" s="9">
        <f t="shared" si="0"/>
        <v>7185</v>
      </c>
      <c r="AL62" s="9">
        <f t="shared" si="0"/>
        <v>1435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109</v>
      </c>
      <c r="AT62" s="9">
        <f t="shared" si="0"/>
        <v>3</v>
      </c>
      <c r="AU62" s="9">
        <f t="shared" si="0"/>
        <v>0</v>
      </c>
      <c r="AV62" s="9">
        <f t="shared" si="0"/>
        <v>0</v>
      </c>
      <c r="AW62" s="9">
        <f t="shared" si="0"/>
        <v>99</v>
      </c>
      <c r="AX62" s="9">
        <f t="shared" si="0"/>
        <v>138</v>
      </c>
    </row>
  </sheetData>
  <mergeCells count="48"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2" t="s">
        <v>288</v>
      </c>
      <c r="D9" s="93"/>
      <c r="E9" s="93"/>
      <c r="F9" s="93"/>
      <c r="G9" s="93"/>
      <c r="H9" s="93"/>
      <c r="I9" s="93"/>
      <c r="J9" s="93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281</v>
      </c>
      <c r="G10" s="20" t="s">
        <v>278</v>
      </c>
      <c r="H10" s="20" t="s">
        <v>282</v>
      </c>
      <c r="I10" s="20" t="s">
        <v>279</v>
      </c>
      <c r="J10" s="20" t="s">
        <v>280</v>
      </c>
    </row>
    <row r="11" spans="2:10" ht="20.100000000000001" customHeight="1" thickBot="1" x14ac:dyDescent="0.25">
      <c r="B11" s="3" t="s">
        <v>197</v>
      </c>
      <c r="C11" s="64">
        <f>'Relación Víctima_Denunciado '!C11/'Relación Víctima_Denunciado '!$L11</f>
        <v>0.26158038147138962</v>
      </c>
      <c r="D11" s="64">
        <f>'Relación Víctima_Denunciado '!D11/'Relación Víctima_Denunciado '!$L11</f>
        <v>0.14895549500454133</v>
      </c>
      <c r="E11" s="64">
        <f>'Relación Víctima_Denunciado '!E11/'Relación Víctima_Denunciado '!$L11</f>
        <v>0.3133514986376022</v>
      </c>
      <c r="F11" s="64">
        <f>'Relación Víctima_Denunciado '!F11/'Relación Víctima_Denunciado '!$L11</f>
        <v>0.27611262488646687</v>
      </c>
      <c r="G11" s="64">
        <f>IF('Relación Víctima_Denunciado '!$L11=0,"-",'Relación Víctima_Denunciado '!H11/'Relación Víctima_Denunciado '!$L11)</f>
        <v>0</v>
      </c>
      <c r="H11" s="64">
        <f>IF('Relación Víctima_Denunciado '!$L11=0,"-",'Relación Víctima_Denunciado '!I11/'Relación Víctima_Denunciado '!$L11)</f>
        <v>0</v>
      </c>
      <c r="I11" s="64">
        <f>IF('Relación Víctima_Denunciado '!$L11=0,"-",'Relación Víctima_Denunciado '!J11/'Relación Víctima_Denunciado '!$L11)</f>
        <v>0</v>
      </c>
      <c r="J11" s="64">
        <f>IF('Relación Víctima_Denunciado '!$L11=0,"-",'Relación Víctima_Denunciado '!K11/'Relación Víctima_Denunciado '!$L11)</f>
        <v>0</v>
      </c>
    </row>
    <row r="12" spans="2:10" ht="20.100000000000001" customHeight="1" thickBot="1" x14ac:dyDescent="0.25">
      <c r="B12" s="4" t="s">
        <v>198</v>
      </c>
      <c r="C12" s="64">
        <f>'Relación Víctima_Denunciado '!C12/'Relación Víctima_Denunciado '!$L12</f>
        <v>0.16448885472713298</v>
      </c>
      <c r="D12" s="64">
        <f>'Relación Víctima_Denunciado '!D12/'Relación Víctima_Denunciado '!$L12</f>
        <v>0.11529592621060722</v>
      </c>
      <c r="E12" s="64">
        <f>'Relación Víctima_Denunciado '!E12/'Relación Víctima_Denunciado '!$L12</f>
        <v>0.23750960799385087</v>
      </c>
      <c r="F12" s="64">
        <f>'Relación Víctima_Denunciado '!F12/'Relación Víctima_Denunciado '!$L12</f>
        <v>0.46656418139892392</v>
      </c>
      <c r="G12" s="64">
        <f>IF('Relación Víctima_Denunciado '!$L12=0,"-",'Relación Víctima_Denunciado '!H12/'Relación Víctima_Denunciado '!$L12)</f>
        <v>1.5372790161414296E-2</v>
      </c>
      <c r="H12" s="64">
        <f>IF('Relación Víctima_Denunciado '!$L12=0,"-",'Relación Víctima_Denunciado '!I12/'Relación Víctima_Denunciado '!$L12)</f>
        <v>7.6863950807071484E-4</v>
      </c>
      <c r="I12" s="64">
        <f>IF('Relación Víctima_Denunciado '!$L12=0,"-",'Relación Víctima_Denunciado '!J12/'Relación Víctima_Denunciado '!$L12)</f>
        <v>0</v>
      </c>
      <c r="J12" s="64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4" t="s">
        <v>199</v>
      </c>
      <c r="C13" s="64">
        <f>'Relación Víctima_Denunciado '!C13/'Relación Víctima_Denunciado '!$L13</f>
        <v>0.24401913875598086</v>
      </c>
      <c r="D13" s="64">
        <f>'Relación Víctima_Denunciado '!D13/'Relación Víctima_Denunciado '!$L13</f>
        <v>0.14114832535885166</v>
      </c>
      <c r="E13" s="64">
        <f>'Relación Víctima_Denunciado '!E13/'Relación Víctima_Denunciado '!$L13</f>
        <v>0.23444976076555024</v>
      </c>
      <c r="F13" s="64">
        <f>'Relación Víctima_Denunciado '!F13/'Relación Víctima_Denunciado '!$L13</f>
        <v>0.38038277511961721</v>
      </c>
      <c r="G13" s="64">
        <f>IF('Relación Víctima_Denunciado '!$L13=0,"-",'Relación Víctima_Denunciado '!H13/'Relación Víctima_Denunciado '!$L13)</f>
        <v>0</v>
      </c>
      <c r="H13" s="64">
        <f>IF('Relación Víctima_Denunciado '!$L13=0,"-",'Relación Víctima_Denunciado '!I13/'Relación Víctima_Denunciado '!$L13)</f>
        <v>0</v>
      </c>
      <c r="I13" s="64">
        <f>IF('Relación Víctima_Denunciado '!$L13=0,"-",'Relación Víctima_Denunciado '!J13/'Relación Víctima_Denunciado '!$L13)</f>
        <v>0</v>
      </c>
      <c r="J13" s="64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4" t="s">
        <v>200</v>
      </c>
      <c r="C14" s="64">
        <f>'Relación Víctima_Denunciado '!C14/'Relación Víctima_Denunciado '!$L14</f>
        <v>0.17920540997464074</v>
      </c>
      <c r="D14" s="64">
        <f>'Relación Víctima_Denunciado '!D14/'Relación Víctima_Denunciado '!$L14</f>
        <v>0.10481825866441251</v>
      </c>
      <c r="E14" s="64">
        <f>'Relación Víctima_Denunciado '!E14/'Relación Víctima_Denunciado '!$L14</f>
        <v>0.40743871513102281</v>
      </c>
      <c r="F14" s="64">
        <f>'Relación Víctima_Denunciado '!F14/'Relación Víctima_Denunciado '!$L14</f>
        <v>0.30346576500422656</v>
      </c>
      <c r="G14" s="64">
        <f>IF('Relación Víctima_Denunciado '!$L14=0,"-",'Relación Víctima_Denunciado '!H14/'Relación Víctima_Denunciado '!$L14)</f>
        <v>5.0718512256973797E-3</v>
      </c>
      <c r="H14" s="64">
        <f>IF('Relación Víctima_Denunciado '!$L14=0,"-",'Relación Víctima_Denunciado '!I14/'Relación Víctima_Denunciado '!$L14)</f>
        <v>0</v>
      </c>
      <c r="I14" s="64">
        <f>IF('Relación Víctima_Denunciado '!$L14=0,"-",'Relación Víctima_Denunciado '!J14/'Relación Víctima_Denunciado '!$L14)</f>
        <v>0</v>
      </c>
      <c r="J14" s="64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4" t="s">
        <v>201</v>
      </c>
      <c r="C15" s="64">
        <f>'Relación Víctima_Denunciado '!C15/'Relación Víctima_Denunciado '!$L15</f>
        <v>7.9777365491651209E-2</v>
      </c>
      <c r="D15" s="64">
        <f>'Relación Víctima_Denunciado '!D15/'Relación Víctima_Denunciado '!$L15</f>
        <v>6.3079777365491654E-2</v>
      </c>
      <c r="E15" s="64">
        <f>'Relación Víctima_Denunciado '!E15/'Relación Víctima_Denunciado '!$L15</f>
        <v>0.28756957328385901</v>
      </c>
      <c r="F15" s="64">
        <f>'Relación Víctima_Denunciado '!F15/'Relación Víctima_Denunciado '!$L15</f>
        <v>0.56957328385899819</v>
      </c>
      <c r="G15" s="64">
        <f>IF('Relación Víctima_Denunciado '!$L15=0,"-",'Relación Víctima_Denunciado '!H15/'Relación Víctima_Denunciado '!$L15)</f>
        <v>0</v>
      </c>
      <c r="H15" s="64">
        <f>IF('Relación Víctima_Denunciado '!$L15=0,"-",'Relación Víctima_Denunciado '!I15/'Relación Víctima_Denunciado '!$L15)</f>
        <v>0</v>
      </c>
      <c r="I15" s="64">
        <f>IF('Relación Víctima_Denunciado '!$L15=0,"-",'Relación Víctima_Denunciado '!J15/'Relación Víctima_Denunciado '!$L15)</f>
        <v>0</v>
      </c>
      <c r="J15" s="64">
        <f>IF('Relación Víctima_Denunciado '!$L15=0,"-",'Relación Víctima_Denunciado '!K15/'Relación Víctima_Denunciado '!$L15)</f>
        <v>0</v>
      </c>
    </row>
    <row r="16" spans="2:10" ht="20.100000000000001" customHeight="1" thickBot="1" x14ac:dyDescent="0.25">
      <c r="B16" s="4" t="s">
        <v>202</v>
      </c>
      <c r="C16" s="64">
        <f>'Relación Víctima_Denunciado '!C16/'Relación Víctima_Denunciado '!$L16</f>
        <v>0.25800711743772242</v>
      </c>
      <c r="D16" s="64">
        <f>'Relación Víctima_Denunciado '!D16/'Relación Víctima_Denunciado '!$L16</f>
        <v>0.16014234875444841</v>
      </c>
      <c r="E16" s="64">
        <f>'Relación Víctima_Denunciado '!E16/'Relación Víctima_Denunciado '!$L16</f>
        <v>0.25266903914590749</v>
      </c>
      <c r="F16" s="64">
        <f>'Relación Víctima_Denunciado '!F16/'Relación Víctima_Denunciado '!$L16</f>
        <v>0.30604982206405695</v>
      </c>
      <c r="G16" s="64">
        <f>IF('Relación Víctima_Denunciado '!$L16=0,"-",'Relación Víctima_Denunciado '!H16/'Relación Víctima_Denunciado '!$L16)</f>
        <v>1.0676156583629894E-2</v>
      </c>
      <c r="H16" s="64">
        <f>IF('Relación Víctima_Denunciado '!$L16=0,"-",'Relación Víctima_Denunciado '!I16/'Relación Víctima_Denunciado '!$L16)</f>
        <v>7.1174377224199285E-3</v>
      </c>
      <c r="I16" s="64">
        <f>IF('Relación Víctima_Denunciado '!$L16=0,"-",'Relación Víctima_Denunciado '!J16/'Relación Víctima_Denunciado '!$L16)</f>
        <v>5.3380782918149468E-3</v>
      </c>
      <c r="J16" s="64">
        <f>IF('Relación Víctima_Denunciado '!$L16=0,"-",'Relación Víctima_Denunciado '!K16/'Relación Víctima_Denunciado '!$L16)</f>
        <v>0</v>
      </c>
    </row>
    <row r="17" spans="2:10" ht="20.100000000000001" customHeight="1" thickBot="1" x14ac:dyDescent="0.25">
      <c r="B17" s="4" t="s">
        <v>203</v>
      </c>
      <c r="C17" s="64">
        <f>'Relación Víctima_Denunciado '!C17/'Relación Víctima_Denunciado '!$L17</f>
        <v>0.17647058823529413</v>
      </c>
      <c r="D17" s="64">
        <f>'Relación Víctima_Denunciado '!D17/'Relación Víctima_Denunciado '!$L17</f>
        <v>0.13034759358288769</v>
      </c>
      <c r="E17" s="64">
        <f>'Relación Víctima_Denunciado '!E17/'Relación Víctima_Denunciado '!$L17</f>
        <v>0.35561497326203206</v>
      </c>
      <c r="F17" s="64">
        <f>'Relación Víctima_Denunciado '!F17/'Relación Víctima_Denunciado '!$L17</f>
        <v>0.33088235294117646</v>
      </c>
      <c r="G17" s="64">
        <f>IF('Relación Víctima_Denunciado '!$L17=0,"-",'Relación Víctima_Denunciado '!H17/'Relación Víctima_Denunciado '!$L17)</f>
        <v>4.0106951871657758E-3</v>
      </c>
      <c r="H17" s="64">
        <f>IF('Relación Víctima_Denunciado '!$L17=0,"-",'Relación Víctima_Denunciado '!I17/'Relación Víctima_Denunciado '!$L17)</f>
        <v>0</v>
      </c>
      <c r="I17" s="64">
        <f>IF('Relación Víctima_Denunciado '!$L17=0,"-",'Relación Víctima_Denunciado '!J17/'Relación Víctima_Denunciado '!$L17)</f>
        <v>2.6737967914438501E-3</v>
      </c>
      <c r="J17" s="64">
        <f>IF('Relación Víctima_Denunciado '!$L17=0,"-",'Relación Víctima_Denunciado '!K17/'Relación Víctima_Denunciado '!$L17)</f>
        <v>0</v>
      </c>
    </row>
    <row r="18" spans="2:10" ht="20.100000000000001" customHeight="1" thickBot="1" x14ac:dyDescent="0.25">
      <c r="B18" s="4" t="s">
        <v>204</v>
      </c>
      <c r="C18" s="64">
        <f>'Relación Víctima_Denunciado '!C18/'Relación Víctima_Denunciado '!$L18</f>
        <v>0.13492063492063491</v>
      </c>
      <c r="D18" s="64">
        <f>'Relación Víctima_Denunciado '!D18/'Relación Víctima_Denunciado '!$L18</f>
        <v>9.5238095238095233E-2</v>
      </c>
      <c r="E18" s="64">
        <f>'Relación Víctima_Denunciado '!E18/'Relación Víctima_Denunciado '!$L18</f>
        <v>0.27777777777777779</v>
      </c>
      <c r="F18" s="64">
        <f>'Relación Víctima_Denunciado '!F18/'Relación Víctima_Denunciado '!$L18</f>
        <v>0.49153439153439155</v>
      </c>
      <c r="G18" s="64">
        <f>IF('Relación Víctima_Denunciado '!$L18=0,"-",'Relación Víctima_Denunciado '!H18/'Relación Víctima_Denunciado '!$L18)</f>
        <v>0</v>
      </c>
      <c r="H18" s="64">
        <f>IF('Relación Víctima_Denunciado '!$L18=0,"-",'Relación Víctima_Denunciado '!I18/'Relación Víctima_Denunciado '!$L18)</f>
        <v>5.2910052910052914E-4</v>
      </c>
      <c r="I18" s="64">
        <f>IF('Relación Víctima_Denunciado '!$L18=0,"-",'Relación Víctima_Denunciado '!J18/'Relación Víctima_Denunciado '!$L18)</f>
        <v>0</v>
      </c>
      <c r="J18" s="64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4" t="s">
        <v>205</v>
      </c>
      <c r="C19" s="64">
        <f>'Relación Víctima_Denunciado '!C19/'Relación Víctima_Denunciado '!$L19</f>
        <v>0.12429378531073447</v>
      </c>
      <c r="D19" s="64">
        <f>'Relación Víctima_Denunciado '!D19/'Relación Víctima_Denunciado '!$L19</f>
        <v>9.03954802259887E-2</v>
      </c>
      <c r="E19" s="64">
        <f>'Relación Víctima_Denunciado '!E19/'Relación Víctima_Denunciado '!$L19</f>
        <v>0.38983050847457629</v>
      </c>
      <c r="F19" s="64">
        <f>'Relación Víctima_Denunciado '!F19/'Relación Víctima_Denunciado '!$L19</f>
        <v>0.38418079096045199</v>
      </c>
      <c r="G19" s="64">
        <f>IF('Relación Víctima_Denunciado '!$L19=0,"-",'Relación Víctima_Denunciado '!H19/'Relación Víctima_Denunciado '!$L19)</f>
        <v>0</v>
      </c>
      <c r="H19" s="64">
        <f>IF('Relación Víctima_Denunciado '!$L19=0,"-",'Relación Víctima_Denunciado '!I19/'Relación Víctima_Denunciado '!$L19)</f>
        <v>5.6497175141242938E-3</v>
      </c>
      <c r="I19" s="64">
        <f>IF('Relación Víctima_Denunciado '!$L19=0,"-",'Relación Víctima_Denunciado '!J19/'Relación Víctima_Denunciado '!$L19)</f>
        <v>0</v>
      </c>
      <c r="J19" s="64">
        <f>IF('Relación Víctima_Denunciado '!$L19=0,"-",'Relación Víctima_Denunciado '!K19/'Relación Víctima_Denunciado '!$L19)</f>
        <v>5.6497175141242938E-3</v>
      </c>
    </row>
    <row r="20" spans="2:10" ht="20.100000000000001" customHeight="1" thickBot="1" x14ac:dyDescent="0.25">
      <c r="B20" s="4" t="s">
        <v>206</v>
      </c>
      <c r="C20" s="64">
        <f>'Relación Víctima_Denunciado '!C20/'Relación Víctima_Denunciado '!$L20</f>
        <v>0.10144927536231885</v>
      </c>
      <c r="D20" s="64">
        <f>'Relación Víctima_Denunciado '!D20/'Relación Víctima_Denunciado '!$L20</f>
        <v>0.20289855072463769</v>
      </c>
      <c r="E20" s="64">
        <f>'Relación Víctima_Denunciado '!E20/'Relación Víctima_Denunciado '!$L20</f>
        <v>0.39130434782608697</v>
      </c>
      <c r="F20" s="64">
        <f>'Relación Víctima_Denunciado '!F20/'Relación Víctima_Denunciado '!$L20</f>
        <v>0.30434782608695654</v>
      </c>
      <c r="G20" s="64">
        <f>IF('Relación Víctima_Denunciado '!$L20=0,"-",'Relación Víctima_Denunciado '!H20/'Relación Víctima_Denunciado '!$L20)</f>
        <v>0</v>
      </c>
      <c r="H20" s="64">
        <f>IF('Relación Víctima_Denunciado '!$L20=0,"-",'Relación Víctima_Denunciado '!I20/'Relación Víctima_Denunciado '!$L20)</f>
        <v>0</v>
      </c>
      <c r="I20" s="64">
        <f>IF('Relación Víctima_Denunciado '!$L20=0,"-",'Relación Víctima_Denunciado '!J20/'Relación Víctima_Denunciado '!$L20)</f>
        <v>0</v>
      </c>
      <c r="J20" s="64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4" t="s">
        <v>207</v>
      </c>
      <c r="C21" s="64">
        <f>'Relación Víctima_Denunciado '!C21/'Relación Víctima_Denunciado '!$L21</f>
        <v>0.11373092926490985</v>
      </c>
      <c r="D21" s="64">
        <f>'Relación Víctima_Denunciado '!D21/'Relación Víctima_Denunciado '!$L21</f>
        <v>9.1539528432732317E-2</v>
      </c>
      <c r="E21" s="64">
        <f>'Relación Víctima_Denunciado '!E21/'Relación Víctima_Denunciado '!$L21</f>
        <v>0.35367545076282941</v>
      </c>
      <c r="F21" s="64">
        <f>'Relación Víctima_Denunciado '!F21/'Relación Víctima_Denunciado '!$L21</f>
        <v>0.42163661581137307</v>
      </c>
      <c r="G21" s="64">
        <f>IF('Relación Víctima_Denunciado '!$L21=0,"-",'Relación Víctima_Denunciado '!H21/'Relación Víctima_Denunciado '!$L21)</f>
        <v>0</v>
      </c>
      <c r="H21" s="64">
        <f>IF('Relación Víctima_Denunciado '!$L21=0,"-",'Relación Víctima_Denunciado '!I21/'Relación Víctima_Denunciado '!$L21)</f>
        <v>4.160887656033287E-3</v>
      </c>
      <c r="I21" s="64">
        <f>IF('Relación Víctima_Denunciado '!$L21=0,"-",'Relación Víctima_Denunciado '!J21/'Relación Víctima_Denunciado '!$L21)</f>
        <v>6.9348127600554789E-3</v>
      </c>
      <c r="J21" s="64">
        <f>IF('Relación Víctima_Denunciado '!$L21=0,"-",'Relación Víctima_Denunciado '!K21/'Relación Víctima_Denunciado '!$L21)</f>
        <v>8.321775312066574E-3</v>
      </c>
    </row>
    <row r="22" spans="2:10" ht="20.100000000000001" customHeight="1" thickBot="1" x14ac:dyDescent="0.25">
      <c r="B22" s="4" t="s">
        <v>208</v>
      </c>
      <c r="C22" s="64">
        <f>'Relación Víctima_Denunciado '!C22/'Relación Víctima_Denunciado '!$L22</f>
        <v>0.20917225950782997</v>
      </c>
      <c r="D22" s="64">
        <f>'Relación Víctima_Denunciado '!D22/'Relación Víctima_Denunciado '!$L22</f>
        <v>0.13758389261744966</v>
      </c>
      <c r="E22" s="64">
        <f>'Relación Víctima_Denunciado '!E22/'Relación Víctima_Denunciado '!$L22</f>
        <v>0.26845637583892618</v>
      </c>
      <c r="F22" s="64">
        <f>'Relación Víctima_Denunciado '!F22/'Relación Víctima_Denunciado '!$L22</f>
        <v>0.35682326621923938</v>
      </c>
      <c r="G22" s="64">
        <f>IF('Relación Víctima_Denunciado '!$L22=0,"-",'Relación Víctima_Denunciado '!H22/'Relación Víctima_Denunciado '!$L22)</f>
        <v>1.0067114093959731E-2</v>
      </c>
      <c r="H22" s="64">
        <f>IF('Relación Víctima_Denunciado '!$L22=0,"-",'Relación Víctima_Denunciado '!I22/'Relación Víctima_Denunciado '!$L22)</f>
        <v>4.4742729306487695E-3</v>
      </c>
      <c r="I22" s="64">
        <f>IF('Relación Víctima_Denunciado '!$L22=0,"-",'Relación Víctima_Denunciado '!J22/'Relación Víctima_Denunciado '!$L22)</f>
        <v>8.948545861297539E-3</v>
      </c>
      <c r="J22" s="64">
        <f>IF('Relación Víctima_Denunciado '!$L22=0,"-",'Relación Víctima_Denunciado '!K22/'Relación Víctima_Denunciado '!$L22)</f>
        <v>4.4742729306487695E-3</v>
      </c>
    </row>
    <row r="23" spans="2:10" ht="20.100000000000001" customHeight="1" thickBot="1" x14ac:dyDescent="0.25">
      <c r="B23" s="4" t="s">
        <v>209</v>
      </c>
      <c r="C23" s="64">
        <f>'Relación Víctima_Denunciado '!C23/'Relación Víctima_Denunciado '!$L23</f>
        <v>0.19357142857142856</v>
      </c>
      <c r="D23" s="64">
        <f>'Relación Víctima_Denunciado '!D23/'Relación Víctima_Denunciado '!$L23</f>
        <v>0.14357142857142857</v>
      </c>
      <c r="E23" s="64">
        <f>'Relación Víctima_Denunciado '!E23/'Relación Víctima_Denunciado '!$L23</f>
        <v>0.30142857142857143</v>
      </c>
      <c r="F23" s="64">
        <f>'Relación Víctima_Denunciado '!F23/'Relación Víctima_Denunciado '!$L23</f>
        <v>0.3585714285714286</v>
      </c>
      <c r="G23" s="64">
        <f>IF('Relación Víctima_Denunciado '!$L23=0,"-",'Relación Víctima_Denunciado '!H23/'Relación Víctima_Denunciado '!$L23)</f>
        <v>2.8571428571428571E-3</v>
      </c>
      <c r="H23" s="64">
        <f>IF('Relación Víctima_Denunciado '!$L23=0,"-",'Relación Víctima_Denunciado '!I23/'Relación Víctima_Denunciado '!$L23)</f>
        <v>0</v>
      </c>
      <c r="I23" s="64">
        <f>IF('Relación Víctima_Denunciado '!$L23=0,"-",'Relación Víctima_Denunciado '!J23/'Relación Víctima_Denunciado '!$L23)</f>
        <v>0</v>
      </c>
      <c r="J23" s="64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4" t="s">
        <v>210</v>
      </c>
      <c r="C24" s="64">
        <f>'Relación Víctima_Denunciado '!C24/'Relación Víctima_Denunciado '!$L24</f>
        <v>0.13390928725701945</v>
      </c>
      <c r="D24" s="64">
        <f>'Relación Víctima_Denunciado '!D24/'Relación Víctima_Denunciado '!$L24</f>
        <v>7.6673866090712736E-2</v>
      </c>
      <c r="E24" s="64">
        <f>'Relación Víctima_Denunciado '!E24/'Relación Víctima_Denunciado '!$L24</f>
        <v>0.31749460043196542</v>
      </c>
      <c r="F24" s="64">
        <f>'Relación Víctima_Denunciado '!F24/'Relación Víctima_Denunciado '!$L24</f>
        <v>0.46544276457883371</v>
      </c>
      <c r="G24" s="64">
        <f>IF('Relación Víctima_Denunciado '!$L24=0,"-",'Relación Víctima_Denunciado '!H24/'Relación Víctima_Denunciado '!$L24)</f>
        <v>5.3995680345572351E-3</v>
      </c>
      <c r="H24" s="64">
        <f>IF('Relación Víctima_Denunciado '!$L24=0,"-",'Relación Víctima_Denunciado '!I24/'Relación Víctima_Denunciado '!$L24)</f>
        <v>0</v>
      </c>
      <c r="I24" s="64">
        <f>IF('Relación Víctima_Denunciado '!$L24=0,"-",'Relación Víctima_Denunciado '!J24/'Relación Víctima_Denunciado '!$L24)</f>
        <v>1.0799136069114472E-3</v>
      </c>
      <c r="J24" s="64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211</v>
      </c>
      <c r="C25" s="64">
        <f>'Relación Víctima_Denunciado '!C25/'Relación Víctima_Denunciado '!$L25</f>
        <v>0.13326226012793177</v>
      </c>
      <c r="D25" s="64">
        <f>'Relación Víctima_Denunciado '!D25/'Relación Víctima_Denunciado '!$L25</f>
        <v>8.7420042643923238E-2</v>
      </c>
      <c r="E25" s="64">
        <f>'Relación Víctima_Denunciado '!E25/'Relación Víctima_Denunciado '!$L25</f>
        <v>0.25906183368869934</v>
      </c>
      <c r="F25" s="64">
        <f>'Relación Víctima_Denunciado '!F25/'Relación Víctima_Denunciado '!$L25</f>
        <v>0.51599147121535183</v>
      </c>
      <c r="G25" s="64">
        <f>IF('Relación Víctima_Denunciado '!$L25=0,"-",'Relación Víctima_Denunciado '!H25/'Relación Víctima_Denunciado '!$L25)</f>
        <v>0</v>
      </c>
      <c r="H25" s="64">
        <f>IF('Relación Víctima_Denunciado '!$L25=0,"-",'Relación Víctima_Denunciado '!I25/'Relación Víctima_Denunciado '!$L25)</f>
        <v>0</v>
      </c>
      <c r="I25" s="64">
        <f>IF('Relación Víctima_Denunciado '!$L25=0,"-",'Relación Víctima_Denunciado '!J25/'Relación Víctima_Denunciado '!$L25)</f>
        <v>0</v>
      </c>
      <c r="J25" s="64">
        <f>IF('Relación Víctima_Denunciado '!$L25=0,"-",'Relación Víctima_Denunciado '!K25/'Relación Víctima_Denunciado '!$L25)</f>
        <v>4.2643923240938165E-3</v>
      </c>
    </row>
    <row r="26" spans="2:10" ht="20.100000000000001" customHeight="1" thickBot="1" x14ac:dyDescent="0.25">
      <c r="B26" s="5" t="s">
        <v>212</v>
      </c>
      <c r="C26" s="64">
        <f>'Relación Víctima_Denunciado '!C26/'Relación Víctima_Denunciado '!$L26</f>
        <v>0.12085308056872038</v>
      </c>
      <c r="D26" s="64">
        <f>'Relación Víctima_Denunciado '!D26/'Relación Víctima_Denunciado '!$L26</f>
        <v>8.7677725118483416E-2</v>
      </c>
      <c r="E26" s="64">
        <f>'Relación Víctima_Denunciado '!E26/'Relación Víctima_Denunciado '!$L26</f>
        <v>0.3246445497630332</v>
      </c>
      <c r="F26" s="64">
        <f>'Relación Víctima_Denunciado '!F26/'Relación Víctima_Denunciado '!$L26</f>
        <v>0.42654028436018959</v>
      </c>
      <c r="G26" s="64">
        <f>IF('Relación Víctima_Denunciado '!$L26=0,"-",'Relación Víctima_Denunciado '!H26/'Relación Víctima_Denunciado '!$L26)</f>
        <v>9.4786729857819912E-3</v>
      </c>
      <c r="H26" s="64">
        <f>IF('Relación Víctima_Denunciado '!$L26=0,"-",'Relación Víctima_Denunciado '!I26/'Relación Víctima_Denunciado '!$L26)</f>
        <v>4.7393364928909956E-3</v>
      </c>
      <c r="I26" s="64">
        <f>IF('Relación Víctima_Denunciado '!$L26=0,"-",'Relación Víctima_Denunciado '!J26/'Relación Víctima_Denunciado '!$L26)</f>
        <v>9.4786729857819912E-3</v>
      </c>
      <c r="J26" s="64">
        <f>IF('Relación Víctima_Denunciado '!$L26=0,"-",'Relación Víctima_Denunciado '!K26/'Relación Víctima_Denunciado '!$L26)</f>
        <v>1.6587677725118485E-2</v>
      </c>
    </row>
    <row r="27" spans="2:10" ht="20.100000000000001" customHeight="1" thickBot="1" x14ac:dyDescent="0.25">
      <c r="B27" s="6" t="s">
        <v>213</v>
      </c>
      <c r="C27" s="64">
        <f>'Relación Víctima_Denunciado '!C27/'Relación Víctima_Denunciado '!$L27</f>
        <v>0.2072072072072072</v>
      </c>
      <c r="D27" s="64">
        <f>'Relación Víctima_Denunciado '!D27/'Relación Víctima_Denunciado '!$L27</f>
        <v>0.10810810810810811</v>
      </c>
      <c r="E27" s="64">
        <f>'Relación Víctima_Denunciado '!E27/'Relación Víctima_Denunciado '!$L27</f>
        <v>0.34234234234234234</v>
      </c>
      <c r="F27" s="64">
        <f>'Relación Víctima_Denunciado '!F27/'Relación Víctima_Denunciado '!$L27</f>
        <v>0.34234234234234234</v>
      </c>
      <c r="G27" s="64">
        <f>IF('Relación Víctima_Denunciado '!$L27=0,"-",'Relación Víctima_Denunciado '!H27/'Relación Víctima_Denunciado '!$L27)</f>
        <v>0</v>
      </c>
      <c r="H27" s="64">
        <f>IF('Relación Víctima_Denunciado '!$L27=0,"-",'Relación Víctima_Denunciado '!I27/'Relación Víctima_Denunciado '!$L27)</f>
        <v>0</v>
      </c>
      <c r="I27" s="64">
        <f>IF('Relación Víctima_Denunciado '!$L27=0,"-",'Relación Víctima_Denunciado '!J27/'Relación Víctima_Denunciado '!$L27)</f>
        <v>0</v>
      </c>
      <c r="J27" s="64">
        <f>IF('Relación Víctima_Denunciado '!$L27=0,"-",'Relación Víctima_Denunciado '!K27/'Relación Víctima_Denunciado '!$L27)</f>
        <v>0</v>
      </c>
    </row>
    <row r="28" spans="2:10" ht="20.100000000000001" customHeight="1" thickBot="1" x14ac:dyDescent="0.25">
      <c r="B28" s="4" t="s">
        <v>214</v>
      </c>
      <c r="C28" s="64">
        <f>'Relación Víctima_Denunciado '!C28/'Relación Víctima_Denunciado '!$L28</f>
        <v>0.11683848797250859</v>
      </c>
      <c r="D28" s="64">
        <f>'Relación Víctima_Denunciado '!D28/'Relación Víctima_Denunciado '!$L28</f>
        <v>8.5910652920962199E-2</v>
      </c>
      <c r="E28" s="64">
        <f>'Relación Víctima_Denunciado '!E28/'Relación Víctima_Denunciado '!$L28</f>
        <v>0.30584192439862545</v>
      </c>
      <c r="F28" s="64">
        <f>'Relación Víctima_Denunciado '!F28/'Relación Víctima_Denunciado '!$L28</f>
        <v>0.48797250859106528</v>
      </c>
      <c r="G28" s="64">
        <f>IF('Relación Víctima_Denunciado '!$L28=0,"-",'Relación Víctima_Denunciado '!H28/'Relación Víctima_Denunciado '!$L28)</f>
        <v>0</v>
      </c>
      <c r="H28" s="64">
        <f>IF('Relación Víctima_Denunciado '!$L28=0,"-",'Relación Víctima_Denunciado '!I28/'Relación Víctima_Denunciado '!$L28)</f>
        <v>0</v>
      </c>
      <c r="I28" s="64">
        <f>IF('Relación Víctima_Denunciado '!$L28=0,"-",'Relación Víctima_Denunciado '!J28/'Relación Víctima_Denunciado '!$L28)</f>
        <v>0</v>
      </c>
      <c r="J28" s="64">
        <f>IF('Relación Víctima_Denunciado '!$L28=0,"-",'Relación Víctima_Denunciado '!K28/'Relación Víctima_Denunciado '!$L28)</f>
        <v>3.4364261168384879E-3</v>
      </c>
    </row>
    <row r="29" spans="2:10" ht="20.100000000000001" customHeight="1" thickBot="1" x14ac:dyDescent="0.25">
      <c r="B29" s="4" t="s">
        <v>215</v>
      </c>
      <c r="C29" s="64">
        <f>'Relación Víctima_Denunciado '!C29/'Relación Víctima_Denunciado '!$L29</f>
        <v>0.18672199170124482</v>
      </c>
      <c r="D29" s="64">
        <f>'Relación Víctima_Denunciado '!D29/'Relación Víctima_Denunciado '!$L29</f>
        <v>9.1286307053941904E-2</v>
      </c>
      <c r="E29" s="64">
        <f>'Relación Víctima_Denunciado '!E29/'Relación Víctima_Denunciado '!$L29</f>
        <v>0.37759336099585061</v>
      </c>
      <c r="F29" s="64">
        <f>'Relación Víctima_Denunciado '!F29/'Relación Víctima_Denunciado '!$L29</f>
        <v>0.33195020746887965</v>
      </c>
      <c r="G29" s="64">
        <f>IF('Relación Víctima_Denunciado '!$L29=0,"-",'Relación Víctima_Denunciado '!H29/'Relación Víctima_Denunciado '!$L29)</f>
        <v>4.1493775933609959E-3</v>
      </c>
      <c r="H29" s="64">
        <f>IF('Relación Víctima_Denunciado '!$L29=0,"-",'Relación Víctima_Denunciado '!I29/'Relación Víctima_Denunciado '!$L29)</f>
        <v>8.2987551867219917E-3</v>
      </c>
      <c r="I29" s="64">
        <f>IF('Relación Víctima_Denunciado '!$L29=0,"-",'Relación Víctima_Denunciado '!J29/'Relación Víctima_Denunciado '!$L29)</f>
        <v>0</v>
      </c>
      <c r="J29" s="64">
        <f>IF('Relación Víctima_Denunciado '!$L29=0,"-",'Relación Víctima_Denunciado '!K29/'Relación Víctima_Denunciado '!$L29)</f>
        <v>0</v>
      </c>
    </row>
    <row r="30" spans="2:10" ht="20.100000000000001" customHeight="1" thickBot="1" x14ac:dyDescent="0.25">
      <c r="B30" s="4" t="s">
        <v>216</v>
      </c>
      <c r="C30" s="64">
        <f>'Relación Víctima_Denunciado '!C30/'Relación Víctima_Denunciado '!$L30</f>
        <v>0.2</v>
      </c>
      <c r="D30" s="64">
        <f>'Relación Víctima_Denunciado '!D30/'Relación Víctima_Denunciado '!$L30</f>
        <v>2.4E-2</v>
      </c>
      <c r="E30" s="64">
        <f>'Relación Víctima_Denunciado '!E30/'Relación Víctima_Denunciado '!$L30</f>
        <v>0.432</v>
      </c>
      <c r="F30" s="64">
        <f>'Relación Víctima_Denunciado '!F30/'Relación Víctima_Denunciado '!$L30</f>
        <v>0.34399999999999997</v>
      </c>
      <c r="G30" s="64">
        <f>IF('Relación Víctima_Denunciado '!$L30=0,"-",'Relación Víctima_Denunciado '!H30/'Relación Víctima_Denunciado '!$L30)</f>
        <v>0</v>
      </c>
      <c r="H30" s="64">
        <f>IF('Relación Víctima_Denunciado '!$L30=0,"-",'Relación Víctima_Denunciado '!I30/'Relación Víctima_Denunciado '!$L30)</f>
        <v>0</v>
      </c>
      <c r="I30" s="64">
        <f>IF('Relación Víctima_Denunciado '!$L30=0,"-",'Relación Víctima_Denunciado '!J30/'Relación Víctima_Denunciado '!$L30)</f>
        <v>0</v>
      </c>
      <c r="J30" s="64">
        <f>IF('Relación Víctima_Denunciado '!$L30=0,"-",'Relación Víctima_Denunciado '!K30/'Relación Víctima_Denunciado '!$L30)</f>
        <v>0</v>
      </c>
    </row>
    <row r="31" spans="2:10" ht="20.100000000000001" customHeight="1" thickBot="1" x14ac:dyDescent="0.25">
      <c r="B31" s="4" t="s">
        <v>217</v>
      </c>
      <c r="C31" s="64">
        <f>'Relación Víctima_Denunciado '!C31/'Relación Víctima_Denunciado '!$L31</f>
        <v>0.17391304347826086</v>
      </c>
      <c r="D31" s="64">
        <f>'Relación Víctima_Denunciado '!D31/'Relación Víctima_Denunciado '!$L31</f>
        <v>4.3478260869565216E-2</v>
      </c>
      <c r="E31" s="64">
        <f>'Relación Víctima_Denunciado '!E31/'Relación Víctima_Denunciado '!$L31</f>
        <v>0.29710144927536231</v>
      </c>
      <c r="F31" s="64">
        <f>'Relación Víctima_Denunciado '!F31/'Relación Víctima_Denunciado '!$L31</f>
        <v>0.48550724637681159</v>
      </c>
      <c r="G31" s="64">
        <f>IF('Relación Víctima_Denunciado '!$L31=0,"-",'Relación Víctima_Denunciado '!H31/'Relación Víctima_Denunciado '!$L31)</f>
        <v>0</v>
      </c>
      <c r="H31" s="64">
        <f>IF('Relación Víctima_Denunciado '!$L31=0,"-",'Relación Víctima_Denunciado '!I31/'Relación Víctima_Denunciado '!$L31)</f>
        <v>0</v>
      </c>
      <c r="I31" s="64">
        <f>IF('Relación Víctima_Denunciado '!$L31=0,"-",'Relación Víctima_Denunciado '!J31/'Relación Víctima_Denunciado '!$L31)</f>
        <v>0</v>
      </c>
      <c r="J31" s="64">
        <f>IF('Relación Víctima_Denunciado '!$L31=0,"-",'Relación Víctima_Denunciado '!K31/'Relación Víctima_Denunciado '!$L31)</f>
        <v>0</v>
      </c>
    </row>
    <row r="32" spans="2:10" ht="20.100000000000001" customHeight="1" thickBot="1" x14ac:dyDescent="0.25">
      <c r="B32" s="4" t="s">
        <v>218</v>
      </c>
      <c r="C32" s="64">
        <f>'Relación Víctima_Denunciado '!C32/'Relación Víctima_Denunciado '!$L32</f>
        <v>0.14563106796116504</v>
      </c>
      <c r="D32" s="64">
        <f>'Relación Víctima_Denunciado '!D32/'Relación Víctima_Denunciado '!$L32</f>
        <v>1.9417475728155338E-2</v>
      </c>
      <c r="E32" s="64">
        <f>'Relación Víctima_Denunciado '!E32/'Relación Víctima_Denunciado '!$L32</f>
        <v>0.38834951456310679</v>
      </c>
      <c r="F32" s="64">
        <f>'Relación Víctima_Denunciado '!F32/'Relación Víctima_Denunciado '!$L32</f>
        <v>0.40776699029126212</v>
      </c>
      <c r="G32" s="64">
        <f>IF('Relación Víctima_Denunciado '!$L32=0,"-",'Relación Víctima_Denunciado '!H32/'Relación Víctima_Denunciado '!$L32)</f>
        <v>0</v>
      </c>
      <c r="H32" s="64">
        <f>IF('Relación Víctima_Denunciado '!$L32=0,"-",'Relación Víctima_Denunciado '!I32/'Relación Víctima_Denunciado '!$L32)</f>
        <v>0</v>
      </c>
      <c r="I32" s="64">
        <f>IF('Relación Víctima_Denunciado '!$L32=0,"-",'Relación Víctima_Denunciado '!J32/'Relación Víctima_Denunciado '!$L32)</f>
        <v>1.9417475728155338E-2</v>
      </c>
      <c r="J32" s="64">
        <f>IF('Relación Víctima_Denunciado '!$L32=0,"-",'Relación Víctima_Denunciado '!K32/'Relación Víctima_Denunciado '!$L32)</f>
        <v>1.9417475728155338E-2</v>
      </c>
    </row>
    <row r="33" spans="2:10" ht="20.100000000000001" customHeight="1" thickBot="1" x14ac:dyDescent="0.25">
      <c r="B33" s="4" t="s">
        <v>219</v>
      </c>
      <c r="C33" s="64">
        <f>'Relación Víctima_Denunciado '!C33/'Relación Víctima_Denunciado '!$L33</f>
        <v>0.16346153846153846</v>
      </c>
      <c r="D33" s="64">
        <f>'Relación Víctima_Denunciado '!D33/'Relación Víctima_Denunciado '!$L33</f>
        <v>2.8846153846153848E-2</v>
      </c>
      <c r="E33" s="64">
        <f>'Relación Víctima_Denunciado '!E33/'Relación Víctima_Denunciado '!$L33</f>
        <v>0.43269230769230771</v>
      </c>
      <c r="F33" s="64">
        <f>'Relación Víctima_Denunciado '!F33/'Relación Víctima_Denunciado '!$L33</f>
        <v>0.375</v>
      </c>
      <c r="G33" s="64">
        <f>IF('Relación Víctima_Denunciado '!$L33=0,"-",'Relación Víctima_Denunciado '!H33/'Relación Víctima_Denunciado '!$L33)</f>
        <v>0</v>
      </c>
      <c r="H33" s="64">
        <f>IF('Relación Víctima_Denunciado '!$L33=0,"-",'Relación Víctima_Denunciado '!I33/'Relación Víctima_Denunciado '!$L33)</f>
        <v>0</v>
      </c>
      <c r="I33" s="64">
        <f>IF('Relación Víctima_Denunciado '!$L33=0,"-",'Relación Víctima_Denunciado '!J33/'Relación Víctima_Denunciado '!$L33)</f>
        <v>0</v>
      </c>
      <c r="J33" s="64">
        <f>IF('Relación Víctima_Denunciado '!$L33=0,"-",'Relación Víctima_Denunciado '!K33/'Relación Víctima_Denunciado '!$L33)</f>
        <v>0</v>
      </c>
    </row>
    <row r="34" spans="2:10" ht="20.100000000000001" customHeight="1" thickBot="1" x14ac:dyDescent="0.25">
      <c r="B34" s="4" t="s">
        <v>220</v>
      </c>
      <c r="C34" s="64">
        <f>'Relación Víctima_Denunciado '!C34/'Relación Víctima_Denunciado '!$L34</f>
        <v>0.14439655172413793</v>
      </c>
      <c r="D34" s="64">
        <f>'Relación Víctima_Denunciado '!D34/'Relación Víctima_Denunciado '!$L34</f>
        <v>0.14224137931034483</v>
      </c>
      <c r="E34" s="64">
        <f>'Relación Víctima_Denunciado '!E34/'Relación Víctima_Denunciado '!$L34</f>
        <v>0.26939655172413796</v>
      </c>
      <c r="F34" s="64">
        <f>'Relación Víctima_Denunciado '!F34/'Relación Víctima_Denunciado '!$L34</f>
        <v>0.44396551724137934</v>
      </c>
      <c r="G34" s="64">
        <f>IF('Relación Víctima_Denunciado '!$L34=0,"-",'Relación Víctima_Denunciado '!H34/'Relación Víctima_Denunciado '!$L34)</f>
        <v>0</v>
      </c>
      <c r="H34" s="64">
        <f>IF('Relación Víctima_Denunciado '!$L34=0,"-",'Relación Víctima_Denunciado '!I34/'Relación Víctima_Denunciado '!$L34)</f>
        <v>0</v>
      </c>
      <c r="I34" s="64">
        <f>IF('Relación Víctima_Denunciado '!$L34=0,"-",'Relación Víctima_Denunciado '!J34/'Relación Víctima_Denunciado '!$L34)</f>
        <v>0</v>
      </c>
      <c r="J34" s="64">
        <f>IF('Relación Víctima_Denunciado '!$L34=0,"-",'Relación Víctima_Denunciado '!K34/'Relación Víctima_Denunciado '!$L34)</f>
        <v>0</v>
      </c>
    </row>
    <row r="35" spans="2:10" ht="20.100000000000001" customHeight="1" thickBot="1" x14ac:dyDescent="0.25">
      <c r="B35" s="4" t="s">
        <v>221</v>
      </c>
      <c r="C35" s="64">
        <f>'Relación Víctima_Denunciado '!C35/'Relación Víctima_Denunciado '!$L35</f>
        <v>0.29090909090909089</v>
      </c>
      <c r="D35" s="64">
        <f>'Relación Víctima_Denunciado '!D35/'Relación Víctima_Denunciado '!$L35</f>
        <v>0.16363636363636364</v>
      </c>
      <c r="E35" s="64">
        <f>'Relación Víctima_Denunciado '!E35/'Relación Víctima_Denunciado '!$L35</f>
        <v>0.27272727272727271</v>
      </c>
      <c r="F35" s="64">
        <f>'Relación Víctima_Denunciado '!F35/'Relación Víctima_Denunciado '!$L35</f>
        <v>0.26363636363636361</v>
      </c>
      <c r="G35" s="64">
        <f>IF('Relación Víctima_Denunciado '!$L35=0,"-",'Relación Víctima_Denunciado '!H35/'Relación Víctima_Denunciado '!$L35)</f>
        <v>9.0909090909090905E-3</v>
      </c>
      <c r="H35" s="64">
        <f>IF('Relación Víctima_Denunciado '!$L35=0,"-",'Relación Víctima_Denunciado '!I35/'Relación Víctima_Denunciado '!$L35)</f>
        <v>0</v>
      </c>
      <c r="I35" s="64">
        <f>IF('Relación Víctima_Denunciado '!$L35=0,"-",'Relación Víctima_Denunciado '!J35/'Relación Víctima_Denunciado '!$L35)</f>
        <v>0</v>
      </c>
      <c r="J35" s="64">
        <f>IF('Relación Víctima_Denunciado '!$L35=0,"-",'Relación Víctima_Denunciado '!K35/'Relación Víctima_Denunciado '!$L35)</f>
        <v>0</v>
      </c>
    </row>
    <row r="36" spans="2:10" ht="20.100000000000001" customHeight="1" thickBot="1" x14ac:dyDescent="0.25">
      <c r="B36" s="4" t="s">
        <v>222</v>
      </c>
      <c r="C36" s="64">
        <f>'Relación Víctima_Denunciado '!C36/'Relación Víctima_Denunciado '!$L36</f>
        <v>0.15850144092219021</v>
      </c>
      <c r="D36" s="64">
        <f>'Relación Víctima_Denunciado '!D36/'Relación Víctima_Denunciado '!$L36</f>
        <v>0.13544668587896252</v>
      </c>
      <c r="E36" s="64">
        <f>'Relación Víctima_Denunciado '!E36/'Relación Víctima_Denunciado '!$L36</f>
        <v>0.29971181556195964</v>
      </c>
      <c r="F36" s="64">
        <f>'Relación Víctima_Denunciado '!F36/'Relación Víctima_Denunciado '!$L36</f>
        <v>0.40634005763688763</v>
      </c>
      <c r="G36" s="64">
        <f>IF('Relación Víctima_Denunciado '!$L36=0,"-",'Relación Víctima_Denunciado '!H36/'Relación Víctima_Denunciado '!$L36)</f>
        <v>0</v>
      </c>
      <c r="H36" s="64">
        <f>IF('Relación Víctima_Denunciado '!$L36=0,"-",'Relación Víctima_Denunciado '!I36/'Relación Víctima_Denunciado '!$L36)</f>
        <v>0</v>
      </c>
      <c r="I36" s="64">
        <f>IF('Relación Víctima_Denunciado '!$L36=0,"-",'Relación Víctima_Denunciado '!J36/'Relación Víctima_Denunciado '!$L36)</f>
        <v>0</v>
      </c>
      <c r="J36" s="64">
        <f>IF('Relación Víctima_Denunciado '!$L36=0,"-",'Relación Víctima_Denunciado '!K36/'Relación Víctima_Denunciado '!$L36)</f>
        <v>0</v>
      </c>
    </row>
    <row r="37" spans="2:10" ht="20.100000000000001" customHeight="1" thickBot="1" x14ac:dyDescent="0.25">
      <c r="B37" s="4" t="s">
        <v>223</v>
      </c>
      <c r="C37" s="64">
        <f>'Relación Víctima_Denunciado '!C37/'Relación Víctima_Denunciado '!$L37</f>
        <v>0.15964523281596452</v>
      </c>
      <c r="D37" s="64">
        <f>'Relación Víctima_Denunciado '!D37/'Relación Víctima_Denunciado '!$L37</f>
        <v>8.6474501108647447E-2</v>
      </c>
      <c r="E37" s="64">
        <f>'Relación Víctima_Denunciado '!E37/'Relación Víctima_Denunciado '!$L37</f>
        <v>0.32372505543237251</v>
      </c>
      <c r="F37" s="64">
        <f>'Relación Víctima_Denunciado '!F37/'Relación Víctima_Denunciado '!$L37</f>
        <v>0.41906873614190687</v>
      </c>
      <c r="G37" s="64">
        <f>IF('Relación Víctima_Denunciado '!$L37=0,"-",'Relación Víctima_Denunciado '!H37/'Relación Víctima_Denunciado '!$L37)</f>
        <v>2.2172949002217295E-3</v>
      </c>
      <c r="H37" s="64">
        <f>IF('Relación Víctima_Denunciado '!$L37=0,"-",'Relación Víctima_Denunciado '!I37/'Relación Víctima_Denunciado '!$L37)</f>
        <v>2.2172949002217295E-3</v>
      </c>
      <c r="I37" s="64">
        <f>IF('Relación Víctima_Denunciado '!$L37=0,"-",'Relación Víctima_Denunciado '!J37/'Relación Víctima_Denunciado '!$L37)</f>
        <v>0</v>
      </c>
      <c r="J37" s="64">
        <f>IF('Relación Víctima_Denunciado '!$L37=0,"-",'Relación Víctima_Denunciado '!K37/'Relación Víctima_Denunciado '!$L37)</f>
        <v>6.6518847006651885E-3</v>
      </c>
    </row>
    <row r="38" spans="2:10" ht="20.100000000000001" customHeight="1" thickBot="1" x14ac:dyDescent="0.25">
      <c r="B38" s="4" t="s">
        <v>224</v>
      </c>
      <c r="C38" s="64">
        <f>'Relación Víctima_Denunciado '!C38/'Relación Víctima_Denunciado '!$L38</f>
        <v>0.27868852459016391</v>
      </c>
      <c r="D38" s="64">
        <f>'Relación Víctima_Denunciado '!D38/'Relación Víctima_Denunciado '!$L38</f>
        <v>0.18032786885245902</v>
      </c>
      <c r="E38" s="64">
        <f>'Relación Víctima_Denunciado '!E38/'Relación Víctima_Denunciado '!$L38</f>
        <v>0.32786885245901637</v>
      </c>
      <c r="F38" s="64">
        <f>'Relación Víctima_Denunciado '!F38/'Relación Víctima_Denunciado '!$L38</f>
        <v>0.21311475409836064</v>
      </c>
      <c r="G38" s="64">
        <f>IF('Relación Víctima_Denunciado '!$L38=0,"-",'Relación Víctima_Denunciado '!H38/'Relación Víctima_Denunciado '!$L38)</f>
        <v>0</v>
      </c>
      <c r="H38" s="64">
        <f>IF('Relación Víctima_Denunciado '!$L38=0,"-",'Relación Víctima_Denunciado '!I38/'Relación Víctima_Denunciado '!$L38)</f>
        <v>0</v>
      </c>
      <c r="I38" s="64">
        <f>IF('Relación Víctima_Denunciado '!$L38=0,"-",'Relación Víctima_Denunciado '!J38/'Relación Víctima_Denunciado '!$L38)</f>
        <v>0</v>
      </c>
      <c r="J38" s="64">
        <f>IF('Relación Víctima_Denunciado '!$L38=0,"-",'Relación Víctima_Denunciado '!K38/'Relación Víctima_Denunciado '!$L38)</f>
        <v>0</v>
      </c>
    </row>
    <row r="39" spans="2:10" ht="20.100000000000001" customHeight="1" thickBot="1" x14ac:dyDescent="0.25">
      <c r="B39" s="4" t="s">
        <v>225</v>
      </c>
      <c r="C39" s="64">
        <f>'Relación Víctima_Denunciado '!C39/'Relación Víctima_Denunciado '!$L39</f>
        <v>0.21249999999999999</v>
      </c>
      <c r="D39" s="64">
        <f>'Relación Víctima_Denunciado '!D39/'Relación Víctima_Denunciado '!$L39</f>
        <v>4.3749999999999997E-2</v>
      </c>
      <c r="E39" s="64">
        <f>'Relación Víctima_Denunciado '!E39/'Relación Víctima_Denunciado '!$L39</f>
        <v>0.35625000000000001</v>
      </c>
      <c r="F39" s="64">
        <f>'Relación Víctima_Denunciado '!F39/'Relación Víctima_Denunciado '!$L39</f>
        <v>0.38750000000000001</v>
      </c>
      <c r="G39" s="64">
        <f>IF('Relación Víctima_Denunciado '!$L39=0,"-",'Relación Víctima_Denunciado '!H39/'Relación Víctima_Denunciado '!$L39)</f>
        <v>0</v>
      </c>
      <c r="H39" s="64">
        <f>IF('Relación Víctima_Denunciado '!$L39=0,"-",'Relación Víctima_Denunciado '!I39/'Relación Víctima_Denunciado '!$L39)</f>
        <v>0</v>
      </c>
      <c r="I39" s="64">
        <f>IF('Relación Víctima_Denunciado '!$L39=0,"-",'Relación Víctima_Denunciado '!J39/'Relación Víctima_Denunciado '!$L39)</f>
        <v>0</v>
      </c>
      <c r="J39" s="64">
        <f>IF('Relación Víctima_Denunciado '!$L39=0,"-",'Relación Víctima_Denunciado '!K39/'Relación Víctima_Denunciado '!$L39)</f>
        <v>0</v>
      </c>
    </row>
    <row r="40" spans="2:10" ht="20.100000000000001" customHeight="1" thickBot="1" x14ac:dyDescent="0.25">
      <c r="B40" s="4" t="s">
        <v>226</v>
      </c>
      <c r="C40" s="64">
        <f>'Relación Víctima_Denunciado '!C40/'Relación Víctima_Denunciado '!$L40</f>
        <v>0.23883161512027493</v>
      </c>
      <c r="D40" s="64">
        <f>'Relación Víctima_Denunciado '!D40/'Relación Víctima_Denunciado '!$L40</f>
        <v>0.10309278350515463</v>
      </c>
      <c r="E40" s="64">
        <f>'Relación Víctima_Denunciado '!E40/'Relación Víctima_Denunciado '!$L40</f>
        <v>0.31615120274914088</v>
      </c>
      <c r="F40" s="64">
        <f>'Relación Víctima_Denunciado '!F40/'Relación Víctima_Denunciado '!$L40</f>
        <v>0.34192439862542956</v>
      </c>
      <c r="G40" s="64">
        <f>IF('Relación Víctima_Denunciado '!$L40=0,"-",'Relación Víctima_Denunciado '!H40/'Relación Víctima_Denunciado '!$L40)</f>
        <v>0</v>
      </c>
      <c r="H40" s="64">
        <f>IF('Relación Víctima_Denunciado '!$L40=0,"-",'Relación Víctima_Denunciado '!I40/'Relación Víctima_Denunciado '!$L40)</f>
        <v>0</v>
      </c>
      <c r="I40" s="64">
        <f>IF('Relación Víctima_Denunciado '!$L40=0,"-",'Relación Víctima_Denunciado '!J40/'Relación Víctima_Denunciado '!$L40)</f>
        <v>0</v>
      </c>
      <c r="J40" s="64">
        <f>IF('Relación Víctima_Denunciado '!$L40=0,"-",'Relación Víctima_Denunciado '!K40/'Relación Víctima_Denunciado '!$L40)</f>
        <v>0</v>
      </c>
    </row>
    <row r="41" spans="2:10" ht="20.100000000000001" customHeight="1" thickBot="1" x14ac:dyDescent="0.25">
      <c r="B41" s="4" t="s">
        <v>227</v>
      </c>
      <c r="C41" s="64">
        <f>'Relación Víctima_Denunciado '!C41/'Relación Víctima_Denunciado '!$L41</f>
        <v>0.16264261077208808</v>
      </c>
      <c r="D41" s="64">
        <f>'Relación Víctima_Denunciado '!D41/'Relación Víctima_Denunciado '!$L41</f>
        <v>0.11461926240382064</v>
      </c>
      <c r="E41" s="64">
        <f>'Relación Víctima_Denunciado '!E41/'Relación Víctima_Denunciado '!$L41</f>
        <v>0.31095781374369857</v>
      </c>
      <c r="F41" s="64">
        <f>'Relación Víctima_Denunciado '!F41/'Relación Víctima_Denunciado '!$L41</f>
        <v>0.40886176704696203</v>
      </c>
      <c r="G41" s="64">
        <f>IF('Relación Víctima_Denunciado '!$L41=0,"-",'Relación Víctima_Denunciado '!H41/'Relación Víctima_Denunciado '!$L41)</f>
        <v>7.9596710002653227E-4</v>
      </c>
      <c r="H41" s="64">
        <f>IF('Relación Víctima_Denunciado '!$L41=0,"-",'Relación Víctima_Denunciado '!I41/'Relación Víctima_Denunciado '!$L41)</f>
        <v>0</v>
      </c>
      <c r="I41" s="64">
        <f>IF('Relación Víctima_Denunciado '!$L41=0,"-",'Relación Víctima_Denunciado '!J41/'Relación Víctima_Denunciado '!$L41)</f>
        <v>5.3064473335102144E-4</v>
      </c>
      <c r="J41" s="64">
        <f>IF('Relación Víctima_Denunciado '!$L41=0,"-",'Relación Víctima_Denunciado '!K41/'Relación Víctima_Denunciado '!$L41)</f>
        <v>1.5919342000530645E-3</v>
      </c>
    </row>
    <row r="42" spans="2:10" ht="20.100000000000001" customHeight="1" thickBot="1" x14ac:dyDescent="0.25">
      <c r="B42" s="4" t="s">
        <v>228</v>
      </c>
      <c r="C42" s="64">
        <f>'Relación Víctima_Denunciado '!C42/'Relación Víctima_Denunciado '!$L42</f>
        <v>0.19277108433734941</v>
      </c>
      <c r="D42" s="64">
        <f>'Relación Víctima_Denunciado '!D42/'Relación Víctima_Denunciado '!$L42</f>
        <v>0.13597246127366611</v>
      </c>
      <c r="E42" s="64">
        <f>'Relación Víctima_Denunciado '!E42/'Relación Víctima_Denunciado '!$L42</f>
        <v>0.28399311531841653</v>
      </c>
      <c r="F42" s="64">
        <f>'Relación Víctima_Denunciado '!F42/'Relación Víctima_Denunciado '!$L42</f>
        <v>0.38554216867469882</v>
      </c>
      <c r="G42" s="64">
        <f>IF('Relación Víctima_Denunciado '!$L42=0,"-",'Relación Víctima_Denunciado '!H42/'Relación Víctima_Denunciado '!$L42)</f>
        <v>1.7211703958691911E-3</v>
      </c>
      <c r="H42" s="64">
        <f>IF('Relación Víctima_Denunciado '!$L42=0,"-",'Relación Víctima_Denunciado '!I42/'Relación Víctima_Denunciado '!$L42)</f>
        <v>0</v>
      </c>
      <c r="I42" s="64">
        <f>IF('Relación Víctima_Denunciado '!$L42=0,"-",'Relación Víctima_Denunciado '!J42/'Relación Víctima_Denunciado '!$L42)</f>
        <v>0</v>
      </c>
      <c r="J42" s="64">
        <f>IF('Relación Víctima_Denunciado '!$L42=0,"-",'Relación Víctima_Denunciado '!K42/'Relación Víctima_Denunciado '!$L42)</f>
        <v>0</v>
      </c>
    </row>
    <row r="43" spans="2:10" ht="20.100000000000001" customHeight="1" thickBot="1" x14ac:dyDescent="0.25">
      <c r="B43" s="4" t="s">
        <v>229</v>
      </c>
      <c r="C43" s="64">
        <f>'Relación Víctima_Denunciado '!C43/'Relación Víctima_Denunciado '!$L43</f>
        <v>0.28826530612244899</v>
      </c>
      <c r="D43" s="64">
        <f>'Relación Víctima_Denunciado '!D43/'Relación Víctima_Denunciado '!$L43</f>
        <v>0.20153061224489796</v>
      </c>
      <c r="E43" s="64">
        <f>'Relación Víctima_Denunciado '!E43/'Relación Víctima_Denunciado '!$L43</f>
        <v>9.9489795918367346E-2</v>
      </c>
      <c r="F43" s="64">
        <f>'Relación Víctima_Denunciado '!F43/'Relación Víctima_Denunciado '!$L43</f>
        <v>0.38010204081632654</v>
      </c>
      <c r="G43" s="64">
        <f>IF('Relación Víctima_Denunciado '!$L43=0,"-",'Relación Víctima_Denunciado '!H43/'Relación Víctima_Denunciado '!$L43)</f>
        <v>1.2755102040816327E-2</v>
      </c>
      <c r="H43" s="64">
        <f>IF('Relación Víctima_Denunciado '!$L43=0,"-",'Relación Víctima_Denunciado '!I43/'Relación Víctima_Denunciado '!$L43)</f>
        <v>2.5510204081632651E-3</v>
      </c>
      <c r="I43" s="64">
        <f>IF('Relación Víctima_Denunciado '!$L43=0,"-",'Relación Víctima_Denunciado '!J43/'Relación Víctima_Denunciado '!$L43)</f>
        <v>7.6530612244897957E-3</v>
      </c>
      <c r="J43" s="64">
        <f>IF('Relación Víctima_Denunciado '!$L43=0,"-",'Relación Víctima_Denunciado '!K43/'Relación Víctima_Denunciado '!$L43)</f>
        <v>7.6530612244897957E-3</v>
      </c>
    </row>
    <row r="44" spans="2:10" ht="20.100000000000001" customHeight="1" thickBot="1" x14ac:dyDescent="0.25">
      <c r="B44" s="4" t="s">
        <v>230</v>
      </c>
      <c r="C44" s="64">
        <f>'Relación Víctima_Denunciado '!C44/'Relación Víctima_Denunciado '!$L44</f>
        <v>0.14130434782608695</v>
      </c>
      <c r="D44" s="64">
        <f>'Relación Víctima_Denunciado '!D44/'Relación Víctima_Denunciado '!$L44</f>
        <v>8.8315217391304351E-2</v>
      </c>
      <c r="E44" s="64">
        <f>'Relación Víctima_Denunciado '!E44/'Relación Víctima_Denunciado '!$L44</f>
        <v>0.34510869565217389</v>
      </c>
      <c r="F44" s="64">
        <f>'Relación Víctima_Denunciado '!F44/'Relación Víctima_Denunciado '!$L44</f>
        <v>0.42527173913043476</v>
      </c>
      <c r="G44" s="64">
        <f>IF('Relación Víctima_Denunciado '!$L44=0,"-",'Relación Víctima_Denunciado '!H44/'Relación Víctima_Denunciado '!$L44)</f>
        <v>0</v>
      </c>
      <c r="H44" s="64">
        <f>IF('Relación Víctima_Denunciado '!$L44=0,"-",'Relación Víctima_Denunciado '!I44/'Relación Víctima_Denunciado '!$L44)</f>
        <v>0</v>
      </c>
      <c r="I44" s="64">
        <f>IF('Relación Víctima_Denunciado '!$L44=0,"-",'Relación Víctima_Denunciado '!J44/'Relación Víctima_Denunciado '!$L44)</f>
        <v>0</v>
      </c>
      <c r="J44" s="64">
        <f>IF('Relación Víctima_Denunciado '!$L44=0,"-",'Relación Víctima_Denunciado '!K44/'Relación Víctima_Denunciado '!$L44)</f>
        <v>0</v>
      </c>
    </row>
    <row r="45" spans="2:10" ht="20.100000000000001" customHeight="1" thickBot="1" x14ac:dyDescent="0.25">
      <c r="B45" s="4" t="s">
        <v>231</v>
      </c>
      <c r="C45" s="64">
        <f>'Relación Víctima_Denunciado '!C45/'Relación Víctima_Denunciado '!$L45</f>
        <v>0.15163750560789591</v>
      </c>
      <c r="D45" s="64">
        <f>'Relación Víctima_Denunciado '!D45/'Relación Víctima_Denunciado '!$L45</f>
        <v>0.17900403768506057</v>
      </c>
      <c r="E45" s="64">
        <f>'Relación Víctima_Denunciado '!E45/'Relación Víctima_Denunciado '!$L45</f>
        <v>0.29475100942126514</v>
      </c>
      <c r="F45" s="64">
        <f>'Relación Víctima_Denunciado '!F45/'Relación Víctima_Denunciado '!$L45</f>
        <v>0.36742934051144011</v>
      </c>
      <c r="G45" s="64">
        <f>IF('Relación Víctima_Denunciado '!$L45=0,"-",'Relación Víctima_Denunciado '!H45/'Relación Víctima_Denunciado '!$L45)</f>
        <v>8.9726334679228351E-4</v>
      </c>
      <c r="H45" s="64">
        <f>IF('Relación Víctima_Denunciado '!$L45=0,"-",'Relación Víctima_Denunciado '!I45/'Relación Víctima_Denunciado '!$L45)</f>
        <v>1.3458950201884253E-3</v>
      </c>
      <c r="I45" s="64">
        <f>IF('Relación Víctima_Denunciado '!$L45=0,"-",'Relación Víctima_Denunciado '!J45/'Relación Víctima_Denunciado '!$L45)</f>
        <v>1.3458950201884253E-3</v>
      </c>
      <c r="J45" s="64">
        <f>IF('Relación Víctima_Denunciado '!$L45=0,"-",'Relación Víctima_Denunciado '!K45/'Relación Víctima_Denunciado '!$L45)</f>
        <v>3.589053387169134E-3</v>
      </c>
    </row>
    <row r="46" spans="2:10" ht="20.100000000000001" customHeight="1" thickBot="1" x14ac:dyDescent="0.25">
      <c r="B46" s="4" t="s">
        <v>232</v>
      </c>
      <c r="C46" s="64">
        <f>'Relación Víctima_Denunciado '!C46/'Relación Víctima_Denunciado '!$L46</f>
        <v>0.14623655913978495</v>
      </c>
      <c r="D46" s="64">
        <f>'Relación Víctima_Denunciado '!D46/'Relación Víctima_Denunciado '!$L46</f>
        <v>7.7419354838709681E-2</v>
      </c>
      <c r="E46" s="64">
        <f>'Relación Víctima_Denunciado '!E46/'Relación Víctima_Denunciado '!$L46</f>
        <v>0.50967741935483868</v>
      </c>
      <c r="F46" s="64">
        <f>'Relación Víctima_Denunciado '!F46/'Relación Víctima_Denunciado '!$L46</f>
        <v>0.26021505376344084</v>
      </c>
      <c r="G46" s="64">
        <f>IF('Relación Víctima_Denunciado '!$L46=0,"-",'Relación Víctima_Denunciado '!H46/'Relación Víctima_Denunciado '!$L46)</f>
        <v>2.1505376344086021E-3</v>
      </c>
      <c r="H46" s="64">
        <f>IF('Relación Víctima_Denunciado '!$L46=0,"-",'Relación Víctima_Denunciado '!I46/'Relación Víctima_Denunciado '!$L46)</f>
        <v>0</v>
      </c>
      <c r="I46" s="64">
        <f>IF('Relación Víctima_Denunciado '!$L46=0,"-",'Relación Víctima_Denunciado '!J46/'Relación Víctima_Denunciado '!$L46)</f>
        <v>0</v>
      </c>
      <c r="J46" s="64">
        <f>IF('Relación Víctima_Denunciado '!$L46=0,"-",'Relación Víctima_Denunciado '!K46/'Relación Víctima_Denunciado '!$L46)</f>
        <v>4.3010752688172043E-3</v>
      </c>
    </row>
    <row r="47" spans="2:10" ht="20.100000000000001" customHeight="1" thickBot="1" x14ac:dyDescent="0.25">
      <c r="B47" s="4" t="s">
        <v>233</v>
      </c>
      <c r="C47" s="64">
        <f>'Relación Víctima_Denunciado '!C47/'Relación Víctima_Denunciado '!$L47</f>
        <v>0.1389975115535016</v>
      </c>
      <c r="D47" s="64">
        <f>'Relación Víctima_Denunciado '!D47/'Relación Víctima_Denunciado '!$L47</f>
        <v>9.0295058656238894E-2</v>
      </c>
      <c r="E47" s="64">
        <f>'Relación Víctima_Denunciado '!E47/'Relación Víctima_Denunciado '!$L47</f>
        <v>0.3128332740846072</v>
      </c>
      <c r="F47" s="64">
        <f>'Relación Víctima_Denunciado '!F47/'Relación Víctima_Denunciado '!$L47</f>
        <v>0.44649840028439386</v>
      </c>
      <c r="G47" s="64">
        <f>IF('Relación Víctima_Denunciado '!$L47=0,"-",'Relación Víctima_Denunciado '!H47/'Relación Víctima_Denunciado '!$L47)</f>
        <v>7.4653394952008531E-3</v>
      </c>
      <c r="H47" s="64">
        <f>IF('Relación Víctima_Denunciado '!$L47=0,"-",'Relación Víctima_Denunciado '!I47/'Relación Víctima_Denunciado '!$L47)</f>
        <v>2.8439388553146107E-3</v>
      </c>
      <c r="I47" s="64">
        <f>IF('Relación Víctima_Denunciado '!$L47=0,"-",'Relación Víctima_Denunciado '!J47/'Relación Víctima_Denunciado '!$L47)</f>
        <v>1.0664770707429791E-3</v>
      </c>
      <c r="J47" s="64">
        <f>IF('Relación Víctima_Denunciado '!$L47=0,"-",'Relación Víctima_Denunciado '!K47/'Relación Víctima_Denunciado '!$L47)</f>
        <v>0</v>
      </c>
    </row>
    <row r="48" spans="2:10" ht="20.100000000000001" customHeight="1" thickBot="1" x14ac:dyDescent="0.25">
      <c r="B48" s="4" t="s">
        <v>234</v>
      </c>
      <c r="C48" s="64">
        <f>'Relación Víctima_Denunciado '!C48/'Relación Víctima_Denunciado '!$L48</f>
        <v>0.15920398009950248</v>
      </c>
      <c r="D48" s="64">
        <f>'Relación Víctima_Denunciado '!D48/'Relación Víctima_Denunciado '!$L48</f>
        <v>9.1210613598673301E-2</v>
      </c>
      <c r="E48" s="64">
        <f>'Relación Víctima_Denunciado '!E48/'Relación Víctima_Denunciado '!$L48</f>
        <v>0.28855721393034828</v>
      </c>
      <c r="F48" s="64">
        <f>'Relación Víctima_Denunciado '!F48/'Relación Víctima_Denunciado '!$L48</f>
        <v>0.40464344941956881</v>
      </c>
      <c r="G48" s="64">
        <f>IF('Relación Víctima_Denunciado '!$L48=0,"-",'Relación Víctima_Denunciado '!H48/'Relación Víctima_Denunciado '!$L48)</f>
        <v>3.3167495854063019E-3</v>
      </c>
      <c r="H48" s="64">
        <f>IF('Relación Víctima_Denunciado '!$L48=0,"-",'Relación Víctima_Denunciado '!I48/'Relación Víctima_Denunciado '!$L48)</f>
        <v>3.3167495854063019E-3</v>
      </c>
      <c r="I48" s="64">
        <f>IF('Relación Víctima_Denunciado '!$L48=0,"-",'Relación Víctima_Denunciado '!J48/'Relación Víctima_Denunciado '!$L48)</f>
        <v>1.4925373134328358E-2</v>
      </c>
      <c r="J48" s="64">
        <f>IF('Relación Víctima_Denunciado '!$L48=0,"-",'Relación Víctima_Denunciado '!K48/'Relación Víctima_Denunciado '!$L48)</f>
        <v>3.482587064676617E-2</v>
      </c>
    </row>
    <row r="49" spans="2:10" ht="20.100000000000001" customHeight="1" thickBot="1" x14ac:dyDescent="0.25">
      <c r="B49" s="4" t="s">
        <v>235</v>
      </c>
      <c r="C49" s="64">
        <f>'Relación Víctima_Denunciado '!C49/'Relación Víctima_Denunciado '!$L49</f>
        <v>0.13636363636363635</v>
      </c>
      <c r="D49" s="64">
        <f>'Relación Víctima_Denunciado '!D49/'Relación Víctima_Denunciado '!$L49</f>
        <v>9.9431818181818177E-2</v>
      </c>
      <c r="E49" s="64">
        <f>'Relación Víctima_Denunciado '!E49/'Relación Víctima_Denunciado '!$L49</f>
        <v>0.28409090909090912</v>
      </c>
      <c r="F49" s="64">
        <f>'Relación Víctima_Denunciado '!F49/'Relación Víctima_Denunciado '!$L49</f>
        <v>0.45454545454545453</v>
      </c>
      <c r="G49" s="64">
        <f>IF('Relación Víctima_Denunciado '!$L49=0,"-",'Relación Víctima_Denunciado '!H49/'Relación Víctima_Denunciado '!$L49)</f>
        <v>1.9886363636363636E-2</v>
      </c>
      <c r="H49" s="64">
        <f>IF('Relación Víctima_Denunciado '!$L49=0,"-",'Relación Víctima_Denunciado '!I49/'Relación Víctima_Denunciado '!$L49)</f>
        <v>5.681818181818182E-3</v>
      </c>
      <c r="I49" s="64">
        <f>IF('Relación Víctima_Denunciado '!$L49=0,"-",'Relación Víctima_Denunciado '!J49/'Relación Víctima_Denunciado '!$L49)</f>
        <v>0</v>
      </c>
      <c r="J49" s="64">
        <f>IF('Relación Víctima_Denunciado '!$L49=0,"-",'Relación Víctima_Denunciado '!K49/'Relación Víctima_Denunciado '!$L49)</f>
        <v>0</v>
      </c>
    </row>
    <row r="50" spans="2:10" ht="20.100000000000001" customHeight="1" thickBot="1" x14ac:dyDescent="0.25">
      <c r="B50" s="4" t="s">
        <v>236</v>
      </c>
      <c r="C50" s="64">
        <f>'Relación Víctima_Denunciado '!C50/'Relación Víctima_Denunciado '!$L50</f>
        <v>0.21016166281755197</v>
      </c>
      <c r="D50" s="64">
        <f>'Relación Víctima_Denunciado '!D50/'Relación Víctima_Denunciado '!$L50</f>
        <v>7.5057736720554269E-2</v>
      </c>
      <c r="E50" s="64">
        <f>'Relación Víctima_Denunciado '!E50/'Relación Víctima_Denunciado '!$L50</f>
        <v>0.29330254041570436</v>
      </c>
      <c r="F50" s="64">
        <f>'Relación Víctima_Denunciado '!F50/'Relación Víctima_Denunciado '!$L50</f>
        <v>0.34872979214780603</v>
      </c>
      <c r="G50" s="64">
        <f>IF('Relación Víctima_Denunciado '!$L50=0,"-",'Relación Víctima_Denunciado '!H50/'Relación Víctima_Denunciado '!$L50)</f>
        <v>4.9653579676674366E-2</v>
      </c>
      <c r="H50" s="64">
        <f>IF('Relación Víctima_Denunciado '!$L50=0,"-",'Relación Víctima_Denunciado '!I50/'Relación Víctima_Denunciado '!$L50)</f>
        <v>1.3856812933025405E-2</v>
      </c>
      <c r="I50" s="64">
        <f>IF('Relación Víctima_Denunciado '!$L50=0,"-",'Relación Víctima_Denunciado '!J50/'Relación Víctima_Denunciado '!$L50)</f>
        <v>0</v>
      </c>
      <c r="J50" s="64">
        <f>IF('Relación Víctima_Denunciado '!$L50=0,"-",'Relación Víctima_Denunciado '!K50/'Relación Víctima_Denunciado '!$L50)</f>
        <v>9.2378752886836026E-3</v>
      </c>
    </row>
    <row r="51" spans="2:10" ht="20.100000000000001" customHeight="1" thickBot="1" x14ac:dyDescent="0.25">
      <c r="B51" s="4" t="s">
        <v>237</v>
      </c>
      <c r="C51" s="64">
        <f>'Relación Víctima_Denunciado '!C51/'Relación Víctima_Denunciado '!$L51</f>
        <v>0.17924528301886791</v>
      </c>
      <c r="D51" s="64">
        <f>'Relación Víctima_Denunciado '!D51/'Relación Víctima_Denunciado '!$L51</f>
        <v>6.6037735849056603E-2</v>
      </c>
      <c r="E51" s="64">
        <f>'Relación Víctima_Denunciado '!E51/'Relación Víctima_Denunciado '!$L51</f>
        <v>0.41509433962264153</v>
      </c>
      <c r="F51" s="64">
        <f>'Relación Víctima_Denunciado '!F51/'Relación Víctima_Denunciado '!$L51</f>
        <v>0.33962264150943394</v>
      </c>
      <c r="G51" s="64">
        <f>IF('Relación Víctima_Denunciado '!$L51=0,"-",'Relación Víctima_Denunciado '!H51/'Relación Víctima_Denunciado '!$L51)</f>
        <v>0</v>
      </c>
      <c r="H51" s="64">
        <f>IF('Relación Víctima_Denunciado '!$L51=0,"-",'Relación Víctima_Denunciado '!I51/'Relación Víctima_Denunciado '!$L51)</f>
        <v>0</v>
      </c>
      <c r="I51" s="64">
        <f>IF('Relación Víctima_Denunciado '!$L51=0,"-",'Relación Víctima_Denunciado '!J51/'Relación Víctima_Denunciado '!$L51)</f>
        <v>0</v>
      </c>
      <c r="J51" s="64">
        <f>IF('Relación Víctima_Denunciado '!$L51=0,"-",'Relación Víctima_Denunciado '!K51/'Relación Víctima_Denunciado '!$L51)</f>
        <v>0</v>
      </c>
    </row>
    <row r="52" spans="2:10" ht="20.100000000000001" customHeight="1" thickBot="1" x14ac:dyDescent="0.25">
      <c r="B52" s="4" t="s">
        <v>238</v>
      </c>
      <c r="C52" s="64">
        <f>'Relación Víctima_Denunciado '!C52/'Relación Víctima_Denunciado '!$L52</f>
        <v>0.17803030303030304</v>
      </c>
      <c r="D52" s="64">
        <f>'Relación Víctima_Denunciado '!D52/'Relación Víctima_Denunciado '!$L52</f>
        <v>7.1969696969696975E-2</v>
      </c>
      <c r="E52" s="64">
        <f>'Relación Víctima_Denunciado '!E52/'Relación Víctima_Denunciado '!$L52</f>
        <v>0.26515151515151514</v>
      </c>
      <c r="F52" s="64">
        <f>'Relación Víctima_Denunciado '!F52/'Relación Víctima_Denunciado '!$L52</f>
        <v>0.48106060606060608</v>
      </c>
      <c r="G52" s="64">
        <f>IF('Relación Víctima_Denunciado '!$L52=0,"-",'Relación Víctima_Denunciado '!H52/'Relación Víctima_Denunciado '!$L52)</f>
        <v>0</v>
      </c>
      <c r="H52" s="64">
        <f>IF('Relación Víctima_Denunciado '!$L52=0,"-",'Relación Víctima_Denunciado '!I52/'Relación Víctima_Denunciado '!$L52)</f>
        <v>0</v>
      </c>
      <c r="I52" s="64">
        <f>IF('Relación Víctima_Denunciado '!$L52=0,"-",'Relación Víctima_Denunciado '!J52/'Relación Víctima_Denunciado '!$L52)</f>
        <v>3.787878787878788E-3</v>
      </c>
      <c r="J52" s="64">
        <f>IF('Relación Víctima_Denunciado '!$L52=0,"-",'Relación Víctima_Denunciado '!K52/'Relación Víctima_Denunciado '!$L52)</f>
        <v>0</v>
      </c>
    </row>
    <row r="53" spans="2:10" ht="20.100000000000001" customHeight="1" thickBot="1" x14ac:dyDescent="0.25">
      <c r="B53" s="4" t="s">
        <v>239</v>
      </c>
      <c r="C53" s="64">
        <f>'Relación Víctima_Denunciado '!C53/'Relación Víctima_Denunciado '!$L53</f>
        <v>0.16339869281045752</v>
      </c>
      <c r="D53" s="64">
        <f>'Relación Víctima_Denunciado '!D53/'Relación Víctima_Denunciado '!$L53</f>
        <v>0.12418300653594772</v>
      </c>
      <c r="E53" s="64">
        <f>'Relación Víctima_Denunciado '!E53/'Relación Víctima_Denunciado '!$L53</f>
        <v>0.24836601307189543</v>
      </c>
      <c r="F53" s="64">
        <f>'Relación Víctima_Denunciado '!F53/'Relación Víctima_Denunciado '!$L53</f>
        <v>0.44934640522875818</v>
      </c>
      <c r="G53" s="64">
        <f>IF('Relación Víctima_Denunciado '!$L53=0,"-",'Relación Víctima_Denunciado '!H53/'Relación Víctima_Denunciado '!$L53)</f>
        <v>9.8039215686274508E-3</v>
      </c>
      <c r="H53" s="64">
        <f>IF('Relación Víctima_Denunciado '!$L53=0,"-",'Relación Víctima_Denunciado '!I53/'Relación Víctima_Denunciado '!$L53)</f>
        <v>0</v>
      </c>
      <c r="I53" s="64">
        <f>IF('Relación Víctima_Denunciado '!$L53=0,"-",'Relación Víctima_Denunciado '!J53/'Relación Víctima_Denunciado '!$L53)</f>
        <v>1.6339869281045752E-3</v>
      </c>
      <c r="J53" s="64">
        <f>IF('Relación Víctima_Denunciado '!$L53=0,"-",'Relación Víctima_Denunciado '!K53/'Relación Víctima_Denunciado '!$L53)</f>
        <v>3.2679738562091504E-3</v>
      </c>
    </row>
    <row r="54" spans="2:10" ht="20.100000000000001" customHeight="1" thickBot="1" x14ac:dyDescent="0.25">
      <c r="B54" s="4" t="s">
        <v>240</v>
      </c>
      <c r="C54" s="64">
        <f>'Relación Víctima_Denunciado '!C54/'Relación Víctima_Denunciado '!$L54</f>
        <v>0.13871487381421158</v>
      </c>
      <c r="D54" s="64">
        <f>'Relación Víctima_Denunciado '!D54/'Relación Víctima_Denunciado '!$L54</f>
        <v>8.8956506175049216E-2</v>
      </c>
      <c r="E54" s="64">
        <f>'Relación Víctima_Denunciado '!E54/'Relación Víctima_Denunciado '!$L54</f>
        <v>0.35582602470019686</v>
      </c>
      <c r="F54" s="64">
        <f>'Relación Víctima_Denunciado '!F54/'Relación Víctima_Denunciado '!$L54</f>
        <v>0.41238589582960444</v>
      </c>
      <c r="G54" s="64">
        <f>IF('Relación Víctima_Denunciado '!$L54=0,"-",'Relación Víctima_Denunciado '!H54/'Relación Víctima_Denunciado '!$L54)</f>
        <v>1.4318954716305711E-3</v>
      </c>
      <c r="H54" s="64">
        <f>IF('Relación Víctima_Denunciado '!$L54=0,"-",'Relación Víctima_Denunciado '!I54/'Relación Víctima_Denunciado '!$L54)</f>
        <v>5.3696080186146412E-4</v>
      </c>
      <c r="I54" s="64">
        <f>IF('Relación Víctima_Denunciado '!$L54=0,"-",'Relación Víctima_Denunciado '!J54/'Relación Víctima_Denunciado '!$L54)</f>
        <v>1.4318954716305711E-3</v>
      </c>
      <c r="J54" s="64">
        <f>IF('Relación Víctima_Denunciado '!$L54=0,"-",'Relación Víctima_Denunciado '!K54/'Relación Víctima_Denunciado '!$L54)</f>
        <v>7.1594773581528553E-4</v>
      </c>
    </row>
    <row r="55" spans="2:10" ht="20.100000000000001" customHeight="1" thickBot="1" x14ac:dyDescent="0.25">
      <c r="B55" s="4" t="s">
        <v>241</v>
      </c>
      <c r="C55" s="64">
        <f>'Relación Víctima_Denunciado '!C55/'Relación Víctima_Denunciado '!$L55</f>
        <v>0.16443594646271512</v>
      </c>
      <c r="D55" s="64">
        <f>'Relación Víctima_Denunciado '!D55/'Relación Víctima_Denunciado '!$L55</f>
        <v>0.10452517527087317</v>
      </c>
      <c r="E55" s="64">
        <f>'Relación Víctima_Denunciado '!E55/'Relación Víctima_Denunciado '!$L55</f>
        <v>0.33779477374123645</v>
      </c>
      <c r="F55" s="64">
        <f>'Relación Víctima_Denunciado '!F55/'Relación Víctima_Denunciado '!$L55</f>
        <v>0.38240917782026768</v>
      </c>
      <c r="G55" s="64">
        <f>IF('Relación Víctima_Denunciado '!$L55=0,"-",'Relación Víctima_Denunciado '!H55/'Relación Víctima_Denunciado '!$L55)</f>
        <v>0</v>
      </c>
      <c r="H55" s="64">
        <f>IF('Relación Víctima_Denunciado '!$L55=0,"-",'Relación Víctima_Denunciado '!I55/'Relación Víctima_Denunciado '!$L55)</f>
        <v>5.098789037603569E-3</v>
      </c>
      <c r="I55" s="64">
        <f>IF('Relación Víctima_Denunciado '!$L55=0,"-",'Relación Víctima_Denunciado '!J55/'Relación Víctima_Denunciado '!$L55)</f>
        <v>3.1867431485022306E-3</v>
      </c>
      <c r="J55" s="64">
        <f>IF('Relación Víctima_Denunciado '!$L55=0,"-",'Relación Víctima_Denunciado '!K55/'Relación Víctima_Denunciado '!$L55)</f>
        <v>2.5493945188017845E-3</v>
      </c>
    </row>
    <row r="56" spans="2:10" ht="20.100000000000001" customHeight="1" thickBot="1" x14ac:dyDescent="0.25">
      <c r="B56" s="4" t="s">
        <v>242</v>
      </c>
      <c r="C56" s="64">
        <f>'Relación Víctima_Denunciado '!C56/'Relación Víctima_Denunciado '!$L56</f>
        <v>0.13380281690140844</v>
      </c>
      <c r="D56" s="64">
        <f>'Relación Víctima_Denunciado '!D56/'Relación Víctima_Denunciado '!$L56</f>
        <v>0.13849765258215962</v>
      </c>
      <c r="E56" s="64">
        <f>'Relación Víctima_Denunciado '!E56/'Relación Víctima_Denunciado '!$L56</f>
        <v>0.32629107981220656</v>
      </c>
      <c r="F56" s="64">
        <f>'Relación Víctima_Denunciado '!F56/'Relación Víctima_Denunciado '!$L56</f>
        <v>0.37323943661971831</v>
      </c>
      <c r="G56" s="64">
        <f>IF('Relación Víctima_Denunciado '!$L56=0,"-",'Relación Víctima_Denunciado '!H56/'Relación Víctima_Denunciado '!$L56)</f>
        <v>2.3474178403755867E-2</v>
      </c>
      <c r="H56" s="64">
        <f>IF('Relación Víctima_Denunciado '!$L56=0,"-",'Relación Víctima_Denunciado '!I56/'Relación Víctima_Denunciado '!$L56)</f>
        <v>2.3474178403755869E-3</v>
      </c>
      <c r="I56" s="64">
        <f>IF('Relación Víctima_Denunciado '!$L56=0,"-",'Relación Víctima_Denunciado '!J56/'Relación Víctima_Denunciado '!$L56)</f>
        <v>0</v>
      </c>
      <c r="J56" s="64">
        <f>IF('Relación Víctima_Denunciado '!$L56=0,"-",'Relación Víctima_Denunciado '!K56/'Relación Víctima_Denunciado '!$L56)</f>
        <v>2.3474178403755869E-3</v>
      </c>
    </row>
    <row r="57" spans="2:10" ht="20.100000000000001" customHeight="1" thickBot="1" x14ac:dyDescent="0.25">
      <c r="B57" s="4" t="s">
        <v>243</v>
      </c>
      <c r="C57" s="64">
        <f>'Relación Víctima_Denunciado '!C57/'Relación Víctima_Denunciado '!$L57</f>
        <v>0.14399999999999999</v>
      </c>
      <c r="D57" s="64">
        <f>'Relación Víctima_Denunciado '!D57/'Relación Víctima_Denunciado '!$L57</f>
        <v>0.28799999999999998</v>
      </c>
      <c r="E57" s="64">
        <f>'Relación Víctima_Denunciado '!E57/'Relación Víctima_Denunciado '!$L57</f>
        <v>0.104</v>
      </c>
      <c r="F57" s="64">
        <f>'Relación Víctima_Denunciado '!F57/'Relación Víctima_Denunciado '!$L57</f>
        <v>0.44800000000000001</v>
      </c>
      <c r="G57" s="64">
        <f>IF('Relación Víctima_Denunciado '!$L57=0,"-",'Relación Víctima_Denunciado '!H57/'Relación Víctima_Denunciado '!$L57)</f>
        <v>8.0000000000000002E-3</v>
      </c>
      <c r="H57" s="64">
        <f>IF('Relación Víctima_Denunciado '!$L57=0,"-",'Relación Víctima_Denunciado '!I57/'Relación Víctima_Denunciado '!$L57)</f>
        <v>8.0000000000000002E-3</v>
      </c>
      <c r="I57" s="64">
        <f>IF('Relación Víctima_Denunciado '!$L57=0,"-",'Relación Víctima_Denunciado '!J57/'Relación Víctima_Denunciado '!$L57)</f>
        <v>0</v>
      </c>
      <c r="J57" s="64">
        <f>IF('Relación Víctima_Denunciado '!$L57=0,"-",'Relación Víctima_Denunciado '!K57/'Relación Víctima_Denunciado '!$L57)</f>
        <v>0</v>
      </c>
    </row>
    <row r="58" spans="2:10" ht="20.100000000000001" customHeight="1" thickBot="1" x14ac:dyDescent="0.25">
      <c r="B58" s="4" t="s">
        <v>269</v>
      </c>
      <c r="C58" s="64">
        <f>'Relación Víctima_Denunciado '!C58/'Relación Víctima_Denunciado '!$L58</f>
        <v>0.19572953736654805</v>
      </c>
      <c r="D58" s="64">
        <f>'Relación Víctima_Denunciado '!D58/'Relación Víctima_Denunciado '!$L58</f>
        <v>9.2526690391459068E-2</v>
      </c>
      <c r="E58" s="64">
        <f>'Relación Víctima_Denunciado '!E58/'Relación Víctima_Denunciado '!$L58</f>
        <v>0.32028469750889682</v>
      </c>
      <c r="F58" s="64">
        <f>'Relación Víctima_Denunciado '!F58/'Relación Víctima_Denunciado '!$L58</f>
        <v>0.38078291814946619</v>
      </c>
      <c r="G58" s="64">
        <f>IF('Relación Víctima_Denunciado '!$L58=0,"-",'Relación Víctima_Denunciado '!H58/'Relación Víctima_Denunciado '!$L58)</f>
        <v>0</v>
      </c>
      <c r="H58" s="64">
        <f>IF('Relación Víctima_Denunciado '!$L58=0,"-",'Relación Víctima_Denunciado '!I58/'Relación Víctima_Denunciado '!$L58)</f>
        <v>0</v>
      </c>
      <c r="I58" s="64">
        <f>IF('Relación Víctima_Denunciado '!$L58=0,"-",'Relación Víctima_Denunciado '!J58/'Relación Víctima_Denunciado '!$L58)</f>
        <v>0</v>
      </c>
      <c r="J58" s="64">
        <f>IF('Relación Víctima_Denunciado '!$L58=0,"-",'Relación Víctima_Denunciado '!K58/'Relación Víctima_Denunciado '!$L58)</f>
        <v>1.0676156583629894E-2</v>
      </c>
    </row>
    <row r="59" spans="2:10" ht="20.100000000000001" customHeight="1" thickBot="1" x14ac:dyDescent="0.25">
      <c r="B59" s="4" t="s">
        <v>245</v>
      </c>
      <c r="C59" s="64">
        <f>'Relación Víctima_Denunciado '!C59/'Relación Víctima_Denunciado '!$L59</f>
        <v>0.13836477987421383</v>
      </c>
      <c r="D59" s="64">
        <f>'Relación Víctima_Denunciado '!D59/'Relación Víctima_Denunciado '!$L59</f>
        <v>7.7044025157232701E-2</v>
      </c>
      <c r="E59" s="64">
        <f>'Relación Víctima_Denunciado '!E59/'Relación Víctima_Denunciado '!$L59</f>
        <v>0.2610062893081761</v>
      </c>
      <c r="F59" s="64">
        <f>'Relación Víctima_Denunciado '!F59/'Relación Víctima_Denunciado '!$L59</f>
        <v>0.51257861635220126</v>
      </c>
      <c r="G59" s="64">
        <f>IF('Relación Víctima_Denunciado '!$L59=0,"-",'Relación Víctima_Denunciado '!H59/'Relación Víctima_Denunciado '!$L59)</f>
        <v>4.7169811320754715E-3</v>
      </c>
      <c r="H59" s="64">
        <f>IF('Relación Víctima_Denunciado '!$L59=0,"-",'Relación Víctima_Denunciado '!I59/'Relación Víctima_Denunciado '!$L59)</f>
        <v>1.5723270440251573E-3</v>
      </c>
      <c r="I59" s="64">
        <f>IF('Relación Víctima_Denunciado '!$L59=0,"-",'Relación Víctima_Denunciado '!J59/'Relación Víctima_Denunciado '!$L59)</f>
        <v>1.5723270440251573E-3</v>
      </c>
      <c r="J59" s="64">
        <f>IF('Relación Víctima_Denunciado '!$L59=0,"-",'Relación Víctima_Denunciado '!K59/'Relación Víctima_Denunciado '!$L59)</f>
        <v>3.1446540880503146E-3</v>
      </c>
    </row>
    <row r="60" spans="2:10" ht="20.100000000000001" customHeight="1" thickBot="1" x14ac:dyDescent="0.25">
      <c r="B60" s="4" t="s">
        <v>246</v>
      </c>
      <c r="C60" s="65">
        <f>'Relación Víctima_Denunciado '!C60/'Relación Víctima_Denunciado '!$L60</f>
        <v>0.16871165644171779</v>
      </c>
      <c r="D60" s="65">
        <f>'Relación Víctima_Denunciado '!D60/'Relación Víctima_Denunciado '!$L60</f>
        <v>3.9877300613496931E-2</v>
      </c>
      <c r="E60" s="65">
        <f>'Relación Víctima_Denunciado '!E60/'Relación Víctima_Denunciado '!$L60</f>
        <v>0.44785276073619634</v>
      </c>
      <c r="F60" s="65">
        <f>'Relación Víctima_Denunciado '!F60/'Relación Víctima_Denunciado '!$L60</f>
        <v>0.2607361963190184</v>
      </c>
      <c r="G60" s="64">
        <f>IF('Relación Víctima_Denunciado '!$L60=0,"-",'Relación Víctima_Denunciado '!H60/'Relación Víctima_Denunciado '!$L60)</f>
        <v>2.7607361963190184E-2</v>
      </c>
      <c r="H60" s="64">
        <f>IF('Relación Víctima_Denunciado '!$L60=0,"-",'Relación Víctima_Denunciado '!I60/'Relación Víctima_Denunciado '!$L60)</f>
        <v>2.1472392638036811E-2</v>
      </c>
      <c r="I60" s="64">
        <f>IF('Relación Víctima_Denunciado '!$L60=0,"-",'Relación Víctima_Denunciado '!J60/'Relación Víctima_Denunciado '!$L60)</f>
        <v>1.8404907975460124E-2</v>
      </c>
      <c r="J60" s="64">
        <f>IF('Relación Víctima_Denunciado '!$L60=0,"-",'Relación Víctima_Denunciado '!K60/'Relación Víctima_Denunciado '!$L60)</f>
        <v>1.5337423312883436E-2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0.16333672532327317</v>
      </c>
      <c r="D61" s="32">
        <f>'Relación Víctima_Denunciado '!D61/'Relación Víctima_Denunciado '!$L61</f>
        <v>0.10923034920950088</v>
      </c>
      <c r="E61" s="32">
        <f>'Relación Víctima_Denunciado '!E61/'Relación Víctima_Denunciado '!$L61</f>
        <v>0.31503313395051002</v>
      </c>
      <c r="F61" s="32">
        <f>'Relación Víctima_Denunciado '!F61/'Relación Víctima_Denunciado '!$L61</f>
        <v>0.40200044674989449</v>
      </c>
      <c r="G61" s="32">
        <f>IF('Relación Víctima_Denunciado '!$L61=0,"-",'Relación Víctima_Denunciado '!H61/'Relación Víctima_Denunciado '!$L61)</f>
        <v>4.5915961380953562E-3</v>
      </c>
      <c r="H61" s="32">
        <f>IF('Relación Víctima_Denunciado '!$L61=0,"-",'Relación Víctima_Denunciado '!I61/'Relación Víctima_Denunciado '!$L61)</f>
        <v>1.6877218237323472E-3</v>
      </c>
      <c r="I61" s="32">
        <f>IF('Relación Víctima_Denunciado '!$L61=0,"-",'Relación Víctima_Denunciado '!J61/'Relación Víctima_Denunciado '!$L61)</f>
        <v>1.7125412623166464E-3</v>
      </c>
      <c r="J61" s="32">
        <f>IF('Relación Víctima_Denunciado '!$L61=0,"-",'Relación Víctima_Denunciado '!K61/'Relación Víctima_Denunciado '!$L61)</f>
        <v>2.4074855426770249E-3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7" width="15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96" t="s">
        <v>126</v>
      </c>
      <c r="D9" s="96" t="s">
        <v>127</v>
      </c>
      <c r="E9" s="96" t="s">
        <v>128</v>
      </c>
      <c r="F9" s="96" t="s">
        <v>293</v>
      </c>
      <c r="G9" s="96" t="s">
        <v>129</v>
      </c>
      <c r="H9" s="96" t="s">
        <v>151</v>
      </c>
      <c r="I9" s="96" t="s">
        <v>130</v>
      </c>
      <c r="J9" s="96" t="s">
        <v>131</v>
      </c>
      <c r="K9" s="97"/>
      <c r="L9" s="97"/>
      <c r="M9" s="96" t="s">
        <v>132</v>
      </c>
      <c r="N9" s="96" t="s">
        <v>133</v>
      </c>
      <c r="O9" s="96" t="s">
        <v>134</v>
      </c>
      <c r="P9" s="97" t="s">
        <v>135</v>
      </c>
      <c r="Q9" s="97" t="s">
        <v>136</v>
      </c>
      <c r="R9" s="96" t="s">
        <v>137</v>
      </c>
      <c r="S9" s="96" t="s">
        <v>138</v>
      </c>
      <c r="T9" s="96" t="s">
        <v>139</v>
      </c>
      <c r="U9" s="96" t="s">
        <v>140</v>
      </c>
      <c r="V9" s="96" t="s">
        <v>141</v>
      </c>
      <c r="W9" s="96" t="s">
        <v>142</v>
      </c>
      <c r="X9" s="96" t="s">
        <v>143</v>
      </c>
      <c r="Y9" s="96" t="s">
        <v>144</v>
      </c>
      <c r="Z9" s="96" t="s">
        <v>145</v>
      </c>
    </row>
    <row r="10" spans="2:26" ht="73.5" customHeight="1" thickBot="1" x14ac:dyDescent="0.25">
      <c r="B10" s="10"/>
      <c r="C10" s="96"/>
      <c r="D10" s="96"/>
      <c r="E10" s="96"/>
      <c r="F10" s="96"/>
      <c r="G10" s="96"/>
      <c r="H10" s="96"/>
      <c r="I10" s="96"/>
      <c r="J10" s="26" t="s">
        <v>146</v>
      </c>
      <c r="K10" s="26" t="s">
        <v>147</v>
      </c>
      <c r="L10" s="26" t="s">
        <v>148</v>
      </c>
      <c r="M10" s="96"/>
      <c r="N10" s="96"/>
      <c r="O10" s="26" t="s">
        <v>35</v>
      </c>
      <c r="P10" s="26" t="s">
        <v>149</v>
      </c>
      <c r="Q10" s="26" t="s">
        <v>150</v>
      </c>
      <c r="R10" s="96"/>
      <c r="S10" s="96"/>
      <c r="T10" s="96"/>
      <c r="U10" s="96"/>
      <c r="V10" s="96"/>
      <c r="W10" s="96"/>
      <c r="X10" s="96"/>
      <c r="Y10" s="96"/>
      <c r="Z10" s="96"/>
    </row>
    <row r="11" spans="2:26" ht="20.100000000000001" customHeight="1" thickBot="1" x14ac:dyDescent="0.25">
      <c r="B11" s="3" t="s">
        <v>197</v>
      </c>
      <c r="C11" s="18">
        <v>4031</v>
      </c>
      <c r="D11" s="18">
        <v>1819</v>
      </c>
      <c r="E11" s="18">
        <v>2212</v>
      </c>
      <c r="F11" s="18">
        <v>3</v>
      </c>
      <c r="G11" s="18">
        <v>4060</v>
      </c>
      <c r="H11" s="18">
        <v>7</v>
      </c>
      <c r="I11" s="18">
        <v>10</v>
      </c>
      <c r="J11" s="18">
        <v>3027</v>
      </c>
      <c r="K11" s="18">
        <v>123</v>
      </c>
      <c r="L11" s="18">
        <v>453</v>
      </c>
      <c r="M11" s="18">
        <v>369</v>
      </c>
      <c r="N11" s="18">
        <v>71</v>
      </c>
      <c r="O11" s="18">
        <v>76</v>
      </c>
      <c r="P11" s="18">
        <v>49</v>
      </c>
      <c r="Q11" s="18">
        <v>27</v>
      </c>
      <c r="R11" s="18">
        <v>740534</v>
      </c>
      <c r="S11" s="18">
        <v>362479</v>
      </c>
      <c r="T11" s="51">
        <f t="shared" ref="T11" si="0">+(G11/R11)*10000</f>
        <v>54.82530174171611</v>
      </c>
      <c r="U11" s="51">
        <f t="shared" ref="U11" si="1">+(G11/S11)*10000</f>
        <v>112.00648865175638</v>
      </c>
      <c r="V11" s="51">
        <f t="shared" ref="V11:V42" si="2">+(C11/S11)*10000</f>
        <v>111.20644230424384</v>
      </c>
      <c r="W11" s="52">
        <f t="shared" ref="W11" si="3">+O11/G11</f>
        <v>1.8719211822660099E-2</v>
      </c>
      <c r="X11" s="52">
        <f t="shared" ref="X11:X42" si="4">O11/C11</f>
        <v>1.885388241131233E-2</v>
      </c>
      <c r="Y11" s="52">
        <f>'Órdenes y Medidas'!C14/'Denuncias-Renuncias'!G11</f>
        <v>0.27118226600985224</v>
      </c>
      <c r="Z11" s="52">
        <f>'Órdenes y Medidas'!C14/'Denuncias-Renuncias'!C11</f>
        <v>0.27313321756387993</v>
      </c>
    </row>
    <row r="12" spans="2:26" ht="20.100000000000001" customHeight="1" thickBot="1" x14ac:dyDescent="0.25">
      <c r="B12" s="4" t="s">
        <v>198</v>
      </c>
      <c r="C12" s="19">
        <v>5399</v>
      </c>
      <c r="D12" s="19">
        <v>4905</v>
      </c>
      <c r="E12" s="19">
        <v>494</v>
      </c>
      <c r="F12" s="19">
        <v>35</v>
      </c>
      <c r="G12" s="19">
        <v>5777</v>
      </c>
      <c r="H12" s="19">
        <v>51</v>
      </c>
      <c r="I12" s="19">
        <v>1</v>
      </c>
      <c r="J12" s="19">
        <v>4621</v>
      </c>
      <c r="K12" s="19">
        <v>34</v>
      </c>
      <c r="L12" s="19">
        <v>132</v>
      </c>
      <c r="M12" s="19">
        <v>283</v>
      </c>
      <c r="N12" s="19">
        <v>655</v>
      </c>
      <c r="O12" s="19">
        <v>407</v>
      </c>
      <c r="P12" s="19">
        <v>343</v>
      </c>
      <c r="Q12" s="19">
        <v>64</v>
      </c>
      <c r="R12" s="19">
        <v>1329898</v>
      </c>
      <c r="S12" s="19">
        <v>673724</v>
      </c>
      <c r="T12" s="51">
        <f t="shared" ref="T12:T60" si="5">+(G12/R12)*10000</f>
        <v>43.439421669932578</v>
      </c>
      <c r="U12" s="51">
        <f t="shared" ref="U12:U60" si="6">+(G12/S12)*10000</f>
        <v>85.747279301316269</v>
      </c>
      <c r="V12" s="51">
        <f t="shared" si="2"/>
        <v>80.136673177740434</v>
      </c>
      <c r="W12" s="52">
        <f t="shared" ref="W12:W60" si="7">+O12/G12</f>
        <v>7.045179158732906E-2</v>
      </c>
      <c r="X12" s="52">
        <f t="shared" si="4"/>
        <v>7.5384330431561397E-2</v>
      </c>
      <c r="Y12" s="52">
        <f>'Órdenes y Medidas'!C15/'Denuncias-Renuncias'!G12</f>
        <v>0.22156828803877446</v>
      </c>
      <c r="Z12" s="52">
        <f>'Órdenes y Medidas'!C15/'Denuncias-Renuncias'!C12</f>
        <v>0.23708094091498425</v>
      </c>
    </row>
    <row r="13" spans="2:26" ht="20.100000000000001" customHeight="1" thickBot="1" x14ac:dyDescent="0.25">
      <c r="B13" s="4" t="s">
        <v>199</v>
      </c>
      <c r="C13" s="19">
        <v>2840</v>
      </c>
      <c r="D13" s="19">
        <v>2587</v>
      </c>
      <c r="E13" s="19">
        <v>253</v>
      </c>
      <c r="F13" s="19">
        <v>0</v>
      </c>
      <c r="G13" s="19">
        <v>2840</v>
      </c>
      <c r="H13" s="19">
        <v>12</v>
      </c>
      <c r="I13" s="19">
        <v>2</v>
      </c>
      <c r="J13" s="19">
        <v>2311</v>
      </c>
      <c r="K13" s="19">
        <v>23</v>
      </c>
      <c r="L13" s="19">
        <v>158</v>
      </c>
      <c r="M13" s="19">
        <v>332</v>
      </c>
      <c r="N13" s="19">
        <v>2</v>
      </c>
      <c r="O13" s="19">
        <v>113</v>
      </c>
      <c r="P13" s="19">
        <v>96</v>
      </c>
      <c r="Q13" s="19">
        <v>17</v>
      </c>
      <c r="R13" s="19">
        <v>772464</v>
      </c>
      <c r="S13" s="19">
        <v>394171</v>
      </c>
      <c r="T13" s="51">
        <f t="shared" si="5"/>
        <v>36.765467387476953</v>
      </c>
      <c r="U13" s="51">
        <f t="shared" si="6"/>
        <v>72.049947865266603</v>
      </c>
      <c r="V13" s="51">
        <f t="shared" si="2"/>
        <v>72.049947865266603</v>
      </c>
      <c r="W13" s="52">
        <f t="shared" si="7"/>
        <v>3.97887323943662E-2</v>
      </c>
      <c r="X13" s="52">
        <f t="shared" si="4"/>
        <v>3.97887323943662E-2</v>
      </c>
      <c r="Y13" s="52">
        <f>'Órdenes y Medidas'!C16/'Denuncias-Renuncias'!G13</f>
        <v>0.14718309859154929</v>
      </c>
      <c r="Z13" s="52">
        <f>'Órdenes y Medidas'!C16/'Denuncias-Renuncias'!C13</f>
        <v>0.14718309859154929</v>
      </c>
    </row>
    <row r="14" spans="2:26" ht="20.100000000000001" customHeight="1" thickBot="1" x14ac:dyDescent="0.25">
      <c r="B14" s="4" t="s">
        <v>200</v>
      </c>
      <c r="C14" s="19">
        <v>4986</v>
      </c>
      <c r="D14" s="19">
        <v>3924</v>
      </c>
      <c r="E14" s="19">
        <v>1062</v>
      </c>
      <c r="F14" s="19">
        <v>6</v>
      </c>
      <c r="G14" s="19">
        <v>5325</v>
      </c>
      <c r="H14" s="19">
        <v>19</v>
      </c>
      <c r="I14" s="19">
        <v>2</v>
      </c>
      <c r="J14" s="19">
        <v>3710</v>
      </c>
      <c r="K14" s="19">
        <v>59</v>
      </c>
      <c r="L14" s="19">
        <v>439</v>
      </c>
      <c r="M14" s="19">
        <v>581</v>
      </c>
      <c r="N14" s="19">
        <v>515</v>
      </c>
      <c r="O14" s="19">
        <v>113</v>
      </c>
      <c r="P14" s="19">
        <v>84</v>
      </c>
      <c r="Q14" s="19">
        <v>29</v>
      </c>
      <c r="R14" s="19">
        <v>921987</v>
      </c>
      <c r="S14" s="19">
        <v>467825</v>
      </c>
      <c r="T14" s="51">
        <f t="shared" si="5"/>
        <v>57.755695036914837</v>
      </c>
      <c r="U14" s="51">
        <f t="shared" si="6"/>
        <v>113.82461390477208</v>
      </c>
      <c r="V14" s="51">
        <f t="shared" si="2"/>
        <v>106.57831454069363</v>
      </c>
      <c r="W14" s="52">
        <f t="shared" si="7"/>
        <v>2.1220657276995306E-2</v>
      </c>
      <c r="X14" s="52">
        <f t="shared" si="4"/>
        <v>2.2663457681508223E-2</v>
      </c>
      <c r="Y14" s="52">
        <f>'Órdenes y Medidas'!C17/'Denuncias-Renuncias'!G14</f>
        <v>0.22103286384976525</v>
      </c>
      <c r="Z14" s="52">
        <f>'Órdenes y Medidas'!C17/'Denuncias-Renuncias'!C14</f>
        <v>0.23606097071801044</v>
      </c>
    </row>
    <row r="15" spans="2:26" ht="20.100000000000001" customHeight="1" thickBot="1" x14ac:dyDescent="0.25">
      <c r="B15" s="4" t="s">
        <v>201</v>
      </c>
      <c r="C15" s="19">
        <v>2570</v>
      </c>
      <c r="D15" s="19">
        <v>1594</v>
      </c>
      <c r="E15" s="19">
        <v>976</v>
      </c>
      <c r="F15" s="19">
        <v>0</v>
      </c>
      <c r="G15" s="19">
        <v>2572</v>
      </c>
      <c r="H15" s="19">
        <v>5</v>
      </c>
      <c r="I15" s="19">
        <v>3</v>
      </c>
      <c r="J15" s="19">
        <v>2098</v>
      </c>
      <c r="K15" s="19">
        <v>16</v>
      </c>
      <c r="L15" s="19">
        <v>211</v>
      </c>
      <c r="M15" s="19">
        <v>183</v>
      </c>
      <c r="N15" s="19">
        <v>56</v>
      </c>
      <c r="O15" s="19">
        <v>75</v>
      </c>
      <c r="P15" s="19">
        <v>26</v>
      </c>
      <c r="Q15" s="19">
        <v>49</v>
      </c>
      <c r="R15" s="19">
        <v>528763</v>
      </c>
      <c r="S15" s="19">
        <v>266527</v>
      </c>
      <c r="T15" s="51">
        <f t="shared" si="5"/>
        <v>48.641830082664633</v>
      </c>
      <c r="U15" s="51">
        <f t="shared" si="6"/>
        <v>96.500542158955753</v>
      </c>
      <c r="V15" s="51">
        <f t="shared" si="2"/>
        <v>96.425502857121415</v>
      </c>
      <c r="W15" s="52">
        <f t="shared" si="7"/>
        <v>2.9160186625194401E-2</v>
      </c>
      <c r="X15" s="52">
        <f t="shared" si="4"/>
        <v>2.9182879377431907E-2</v>
      </c>
      <c r="Y15" s="52">
        <f>'Órdenes y Medidas'!C18/'Denuncias-Renuncias'!G15</f>
        <v>0.20956454121306375</v>
      </c>
      <c r="Z15" s="52">
        <f>'Órdenes y Medidas'!C18/'Denuncias-Renuncias'!C15</f>
        <v>0.20972762645914397</v>
      </c>
    </row>
    <row r="16" spans="2:26" ht="20.100000000000001" customHeight="1" thickBot="1" x14ac:dyDescent="0.25">
      <c r="B16" s="4" t="s">
        <v>202</v>
      </c>
      <c r="C16" s="19">
        <v>2230</v>
      </c>
      <c r="D16" s="19">
        <v>2014</v>
      </c>
      <c r="E16" s="19">
        <v>216</v>
      </c>
      <c r="F16" s="19">
        <v>25</v>
      </c>
      <c r="G16" s="19">
        <v>2238</v>
      </c>
      <c r="H16" s="19">
        <v>6</v>
      </c>
      <c r="I16" s="19">
        <v>13</v>
      </c>
      <c r="J16" s="19">
        <v>1836</v>
      </c>
      <c r="K16" s="19">
        <v>39</v>
      </c>
      <c r="L16" s="19">
        <v>158</v>
      </c>
      <c r="M16" s="19">
        <v>139</v>
      </c>
      <c r="N16" s="19">
        <v>47</v>
      </c>
      <c r="O16" s="19">
        <v>98</v>
      </c>
      <c r="P16" s="19">
        <v>82</v>
      </c>
      <c r="Q16" s="19">
        <v>16</v>
      </c>
      <c r="R16" s="19">
        <v>623761</v>
      </c>
      <c r="S16" s="19">
        <v>315026</v>
      </c>
      <c r="T16" s="51">
        <f t="shared" si="5"/>
        <v>35.87912678093052</v>
      </c>
      <c r="U16" s="51">
        <f t="shared" si="6"/>
        <v>71.041755283690875</v>
      </c>
      <c r="V16" s="51">
        <f t="shared" si="2"/>
        <v>70.787807990451583</v>
      </c>
      <c r="W16" s="52">
        <f t="shared" si="7"/>
        <v>4.3789097408400354E-2</v>
      </c>
      <c r="X16" s="52">
        <f t="shared" si="4"/>
        <v>4.3946188340807178E-2</v>
      </c>
      <c r="Y16" s="52">
        <f>'Órdenes y Medidas'!C19/'Denuncias-Renuncias'!G16</f>
        <v>0.2453083109919571</v>
      </c>
      <c r="Z16" s="52">
        <f>'Órdenes y Medidas'!C19/'Denuncias-Renuncias'!C16</f>
        <v>0.24618834080717489</v>
      </c>
    </row>
    <row r="17" spans="2:26" ht="20.100000000000001" customHeight="1" thickBot="1" x14ac:dyDescent="0.25">
      <c r="B17" s="4" t="s">
        <v>203</v>
      </c>
      <c r="C17" s="19">
        <v>8593</v>
      </c>
      <c r="D17" s="19">
        <v>5335</v>
      </c>
      <c r="E17" s="19">
        <v>3258</v>
      </c>
      <c r="F17" s="19">
        <v>14</v>
      </c>
      <c r="G17" s="19">
        <v>8634</v>
      </c>
      <c r="H17" s="19">
        <v>112</v>
      </c>
      <c r="I17" s="19">
        <v>44</v>
      </c>
      <c r="J17" s="19">
        <v>5677</v>
      </c>
      <c r="K17" s="19">
        <v>128</v>
      </c>
      <c r="L17" s="19">
        <v>2125</v>
      </c>
      <c r="M17" s="19">
        <v>524</v>
      </c>
      <c r="N17" s="19">
        <v>24</v>
      </c>
      <c r="O17" s="19">
        <v>533</v>
      </c>
      <c r="P17" s="19">
        <v>263</v>
      </c>
      <c r="Q17" s="19">
        <v>270</v>
      </c>
      <c r="R17" s="19">
        <v>1802674</v>
      </c>
      <c r="S17" s="19">
        <v>919196</v>
      </c>
      <c r="T17" s="51">
        <f t="shared" si="5"/>
        <v>47.89551521794845</v>
      </c>
      <c r="U17" s="51">
        <f t="shared" si="6"/>
        <v>93.929912662805322</v>
      </c>
      <c r="V17" s="51">
        <f t="shared" si="2"/>
        <v>93.483870686991679</v>
      </c>
      <c r="W17" s="52">
        <f t="shared" si="7"/>
        <v>6.1732684734769519E-2</v>
      </c>
      <c r="X17" s="52">
        <f t="shared" si="4"/>
        <v>6.2027231467473527E-2</v>
      </c>
      <c r="Y17" s="52">
        <f>'Órdenes y Medidas'!C20/'Denuncias-Renuncias'!G17</f>
        <v>0.17211026175584898</v>
      </c>
      <c r="Z17" s="52">
        <f>'Órdenes y Medidas'!C20/'Denuncias-Renuncias'!C17</f>
        <v>0.17293145583614569</v>
      </c>
    </row>
    <row r="18" spans="2:26" ht="20.100000000000001" customHeight="1" thickBot="1" x14ac:dyDescent="0.25">
      <c r="B18" s="4" t="s">
        <v>204</v>
      </c>
      <c r="C18" s="19">
        <v>7295</v>
      </c>
      <c r="D18" s="19">
        <v>6199</v>
      </c>
      <c r="E18" s="19">
        <v>1096</v>
      </c>
      <c r="F18" s="19">
        <v>7</v>
      </c>
      <c r="G18" s="19">
        <v>7307</v>
      </c>
      <c r="H18" s="19">
        <v>64</v>
      </c>
      <c r="I18" s="19">
        <v>2</v>
      </c>
      <c r="J18" s="19">
        <v>5499</v>
      </c>
      <c r="K18" s="19">
        <v>46</v>
      </c>
      <c r="L18" s="19">
        <v>891</v>
      </c>
      <c r="M18" s="19">
        <v>791</v>
      </c>
      <c r="N18" s="19">
        <v>14</v>
      </c>
      <c r="O18" s="19">
        <v>715</v>
      </c>
      <c r="P18" s="19">
        <v>539</v>
      </c>
      <c r="Q18" s="19">
        <v>176</v>
      </c>
      <c r="R18" s="19">
        <v>1948393</v>
      </c>
      <c r="S18" s="19">
        <v>997014</v>
      </c>
      <c r="T18" s="51">
        <f t="shared" si="5"/>
        <v>37.502700943803433</v>
      </c>
      <c r="U18" s="51">
        <f t="shared" si="6"/>
        <v>73.288840477666312</v>
      </c>
      <c r="V18" s="51">
        <f t="shared" si="2"/>
        <v>73.168481084518362</v>
      </c>
      <c r="W18" s="52">
        <f t="shared" si="7"/>
        <v>9.7851375393458326E-2</v>
      </c>
      <c r="X18" s="52">
        <f t="shared" si="4"/>
        <v>9.8012337217272108E-2</v>
      </c>
      <c r="Y18" s="52">
        <f>'Órdenes y Medidas'!C21/'Denuncias-Renuncias'!G18</f>
        <v>0.25851922813740247</v>
      </c>
      <c r="Z18" s="52">
        <f>'Órdenes y Medidas'!C21/'Denuncias-Renuncias'!C18</f>
        <v>0.25894448252227553</v>
      </c>
    </row>
    <row r="19" spans="2:26" ht="20.100000000000001" customHeight="1" thickBot="1" x14ac:dyDescent="0.25">
      <c r="B19" s="4" t="s">
        <v>205</v>
      </c>
      <c r="C19" s="19">
        <v>497</v>
      </c>
      <c r="D19" s="19">
        <v>315</v>
      </c>
      <c r="E19" s="19">
        <v>182</v>
      </c>
      <c r="F19" s="19">
        <v>3</v>
      </c>
      <c r="G19" s="19">
        <v>499</v>
      </c>
      <c r="H19" s="19">
        <v>0</v>
      </c>
      <c r="I19" s="19">
        <v>0</v>
      </c>
      <c r="J19" s="19">
        <v>418</v>
      </c>
      <c r="K19" s="19">
        <v>24</v>
      </c>
      <c r="L19" s="19">
        <v>38</v>
      </c>
      <c r="M19" s="19">
        <v>16</v>
      </c>
      <c r="N19" s="19">
        <v>3</v>
      </c>
      <c r="O19" s="19">
        <v>29</v>
      </c>
      <c r="P19" s="19">
        <v>17</v>
      </c>
      <c r="Q19" s="19">
        <v>12</v>
      </c>
      <c r="R19" s="19">
        <v>225456</v>
      </c>
      <c r="S19" s="19">
        <v>111085</v>
      </c>
      <c r="T19" s="51">
        <f t="shared" si="5"/>
        <v>22.132921723085659</v>
      </c>
      <c r="U19" s="51">
        <f t="shared" si="6"/>
        <v>44.920556330737725</v>
      </c>
      <c r="V19" s="51">
        <f t="shared" si="2"/>
        <v>44.740514020794883</v>
      </c>
      <c r="W19" s="52">
        <f t="shared" si="7"/>
        <v>5.8116232464929862E-2</v>
      </c>
      <c r="X19" s="52">
        <f t="shared" si="4"/>
        <v>5.8350100603621731E-2</v>
      </c>
      <c r="Y19" s="52">
        <f>'Órdenes y Medidas'!C22/'Denuncias-Renuncias'!G19</f>
        <v>0.35070140280561124</v>
      </c>
      <c r="Z19" s="52">
        <f>'Órdenes y Medidas'!C22/'Denuncias-Renuncias'!C19</f>
        <v>0.352112676056338</v>
      </c>
    </row>
    <row r="20" spans="2:26" ht="20.100000000000001" customHeight="1" thickBot="1" x14ac:dyDescent="0.25">
      <c r="B20" s="4" t="s">
        <v>206</v>
      </c>
      <c r="C20" s="19">
        <v>271</v>
      </c>
      <c r="D20" s="19">
        <v>188</v>
      </c>
      <c r="E20" s="19">
        <v>83</v>
      </c>
      <c r="F20" s="19">
        <v>0</v>
      </c>
      <c r="G20" s="19">
        <v>271</v>
      </c>
      <c r="H20" s="19">
        <v>0</v>
      </c>
      <c r="I20" s="19">
        <v>12</v>
      </c>
      <c r="J20" s="19">
        <v>177</v>
      </c>
      <c r="K20" s="19">
        <v>11</v>
      </c>
      <c r="L20" s="19">
        <v>36</v>
      </c>
      <c r="M20" s="19">
        <v>12</v>
      </c>
      <c r="N20" s="19">
        <v>23</v>
      </c>
      <c r="O20" s="19">
        <v>0</v>
      </c>
      <c r="P20" s="19">
        <v>0</v>
      </c>
      <c r="Q20" s="19">
        <v>0</v>
      </c>
      <c r="R20" s="19">
        <v>134421</v>
      </c>
      <c r="S20" s="19">
        <v>66214</v>
      </c>
      <c r="T20" s="51">
        <f t="shared" si="5"/>
        <v>20.160540391754264</v>
      </c>
      <c r="U20" s="51">
        <f t="shared" si="6"/>
        <v>40.92790044401486</v>
      </c>
      <c r="V20" s="51">
        <f t="shared" si="2"/>
        <v>40.92790044401486</v>
      </c>
      <c r="W20" s="52">
        <f t="shared" si="7"/>
        <v>0</v>
      </c>
      <c r="X20" s="52">
        <f t="shared" si="4"/>
        <v>0</v>
      </c>
      <c r="Y20" s="52">
        <f>'Órdenes y Medidas'!C23/'Denuncias-Renuncias'!G20</f>
        <v>0.25461254612546125</v>
      </c>
      <c r="Z20" s="52">
        <f>'Órdenes y Medidas'!C23/'Denuncias-Renuncias'!C20</f>
        <v>0.25461254612546125</v>
      </c>
    </row>
    <row r="21" spans="2:26" ht="20.100000000000001" customHeight="1" thickBot="1" x14ac:dyDescent="0.25">
      <c r="B21" s="4" t="s">
        <v>207</v>
      </c>
      <c r="C21" s="19">
        <v>3300</v>
      </c>
      <c r="D21" s="19">
        <v>1821</v>
      </c>
      <c r="E21" s="19">
        <v>1479</v>
      </c>
      <c r="F21" s="19">
        <v>28</v>
      </c>
      <c r="G21" s="19">
        <v>3684</v>
      </c>
      <c r="H21" s="19">
        <v>20</v>
      </c>
      <c r="I21" s="19">
        <v>4</v>
      </c>
      <c r="J21" s="19">
        <v>2164</v>
      </c>
      <c r="K21" s="19">
        <v>94</v>
      </c>
      <c r="L21" s="19">
        <v>982</v>
      </c>
      <c r="M21" s="19">
        <v>402</v>
      </c>
      <c r="N21" s="19">
        <v>18</v>
      </c>
      <c r="O21" s="19">
        <v>950</v>
      </c>
      <c r="P21" s="19">
        <v>505</v>
      </c>
      <c r="Q21" s="19">
        <v>445</v>
      </c>
      <c r="R21" s="19">
        <v>966438</v>
      </c>
      <c r="S21" s="19">
        <v>493540</v>
      </c>
      <c r="T21" s="51">
        <f t="shared" si="5"/>
        <v>38.119362028397063</v>
      </c>
      <c r="U21" s="51">
        <f t="shared" si="6"/>
        <v>74.644405721927299</v>
      </c>
      <c r="V21" s="51">
        <f t="shared" si="2"/>
        <v>66.863881347003272</v>
      </c>
      <c r="W21" s="52">
        <f t="shared" si="7"/>
        <v>0.25787187839305103</v>
      </c>
      <c r="X21" s="52">
        <f t="shared" si="4"/>
        <v>0.2878787878787879</v>
      </c>
      <c r="Y21" s="52">
        <f>'Órdenes y Medidas'!C24/'Denuncias-Renuncias'!G21</f>
        <v>0.19191096634093377</v>
      </c>
      <c r="Z21" s="52">
        <f>'Órdenes y Medidas'!C24/'Denuncias-Renuncias'!C21</f>
        <v>0.21424242424242423</v>
      </c>
    </row>
    <row r="22" spans="2:26" ht="20.100000000000001" customHeight="1" thickBot="1" x14ac:dyDescent="0.25">
      <c r="B22" s="4" t="s">
        <v>208</v>
      </c>
      <c r="C22" s="19">
        <v>2943</v>
      </c>
      <c r="D22" s="19">
        <v>2321</v>
      </c>
      <c r="E22" s="19">
        <v>622</v>
      </c>
      <c r="F22" s="19">
        <v>38</v>
      </c>
      <c r="G22" s="19">
        <v>3134</v>
      </c>
      <c r="H22" s="19">
        <v>70</v>
      </c>
      <c r="I22" s="19">
        <v>7</v>
      </c>
      <c r="J22" s="19">
        <v>2046</v>
      </c>
      <c r="K22" s="19">
        <v>108</v>
      </c>
      <c r="L22" s="19">
        <v>360</v>
      </c>
      <c r="M22" s="19">
        <v>401</v>
      </c>
      <c r="N22" s="19">
        <v>142</v>
      </c>
      <c r="O22" s="19">
        <v>310</v>
      </c>
      <c r="P22" s="19">
        <v>219</v>
      </c>
      <c r="Q22" s="19">
        <v>91</v>
      </c>
      <c r="R22" s="19">
        <v>1004686</v>
      </c>
      <c r="S22" s="19">
        <v>525552</v>
      </c>
      <c r="T22" s="51">
        <f t="shared" si="5"/>
        <v>31.193825732616958</v>
      </c>
      <c r="U22" s="51">
        <f t="shared" si="6"/>
        <v>59.632538740219807</v>
      </c>
      <c r="V22" s="51">
        <f t="shared" si="2"/>
        <v>55.998264681706097</v>
      </c>
      <c r="W22" s="52">
        <f t="shared" si="7"/>
        <v>9.8915124441608174E-2</v>
      </c>
      <c r="X22" s="52">
        <f t="shared" si="4"/>
        <v>0.10533469249065579</v>
      </c>
      <c r="Y22" s="52">
        <f>'Órdenes y Medidas'!C25/'Denuncias-Renuncias'!G22</f>
        <v>0.2772814294830887</v>
      </c>
      <c r="Z22" s="52">
        <f>'Órdenes y Medidas'!C25/'Denuncias-Renuncias'!C22</f>
        <v>0.29527692830445124</v>
      </c>
    </row>
    <row r="23" spans="2:26" ht="20.100000000000001" customHeight="1" thickBot="1" x14ac:dyDescent="0.25">
      <c r="B23" s="4" t="s">
        <v>209</v>
      </c>
      <c r="C23" s="19">
        <v>6516</v>
      </c>
      <c r="D23" s="19">
        <v>3530</v>
      </c>
      <c r="E23" s="19">
        <v>2986</v>
      </c>
      <c r="F23" s="19">
        <v>9</v>
      </c>
      <c r="G23" s="19">
        <v>7000</v>
      </c>
      <c r="H23" s="19">
        <v>104</v>
      </c>
      <c r="I23" s="19">
        <v>23</v>
      </c>
      <c r="J23" s="19">
        <v>4921</v>
      </c>
      <c r="K23" s="19">
        <v>301</v>
      </c>
      <c r="L23" s="19">
        <v>988</v>
      </c>
      <c r="M23" s="19">
        <v>637</v>
      </c>
      <c r="N23" s="19">
        <v>26</v>
      </c>
      <c r="O23" s="19">
        <v>1254</v>
      </c>
      <c r="P23" s="19">
        <v>749</v>
      </c>
      <c r="Q23" s="19">
        <v>505</v>
      </c>
      <c r="R23" s="19">
        <v>1176659</v>
      </c>
      <c r="S23" s="19">
        <v>590963</v>
      </c>
      <c r="T23" s="51">
        <f t="shared" si="5"/>
        <v>59.490472600812986</v>
      </c>
      <c r="U23" s="51">
        <f t="shared" si="6"/>
        <v>118.45073211013211</v>
      </c>
      <c r="V23" s="51">
        <f t="shared" si="2"/>
        <v>110.2607100613744</v>
      </c>
      <c r="W23" s="52">
        <f t="shared" si="7"/>
        <v>0.17914285714285713</v>
      </c>
      <c r="X23" s="52">
        <f t="shared" si="4"/>
        <v>0.19244935543278086</v>
      </c>
      <c r="Y23" s="52">
        <f>'Órdenes y Medidas'!C26/'Denuncias-Renuncias'!G23</f>
        <v>0.19942857142857143</v>
      </c>
      <c r="Z23" s="52">
        <f>'Órdenes y Medidas'!C26/'Denuncias-Renuncias'!C23</f>
        <v>0.21424186617556784</v>
      </c>
    </row>
    <row r="24" spans="2:26" ht="20.100000000000001" customHeight="1" thickBot="1" x14ac:dyDescent="0.25">
      <c r="B24" s="4" t="s">
        <v>210</v>
      </c>
      <c r="C24" s="19">
        <v>5457</v>
      </c>
      <c r="D24" s="19">
        <v>4342</v>
      </c>
      <c r="E24" s="19">
        <v>1115</v>
      </c>
      <c r="F24" s="19">
        <v>19</v>
      </c>
      <c r="G24" s="19">
        <v>5483</v>
      </c>
      <c r="H24" s="19">
        <v>19</v>
      </c>
      <c r="I24" s="19">
        <v>3</v>
      </c>
      <c r="J24" s="19">
        <v>3599</v>
      </c>
      <c r="K24" s="19">
        <v>91</v>
      </c>
      <c r="L24" s="19">
        <v>637</v>
      </c>
      <c r="M24" s="19">
        <v>970</v>
      </c>
      <c r="N24" s="19">
        <v>164</v>
      </c>
      <c r="O24" s="19">
        <v>600</v>
      </c>
      <c r="P24" s="19">
        <v>404</v>
      </c>
      <c r="Q24" s="19">
        <v>196</v>
      </c>
      <c r="R24" s="19">
        <v>1129395</v>
      </c>
      <c r="S24" s="19">
        <v>568431</v>
      </c>
      <c r="T24" s="51">
        <f t="shared" si="5"/>
        <v>48.548116469437176</v>
      </c>
      <c r="U24" s="51">
        <f t="shared" si="6"/>
        <v>96.458497161484857</v>
      </c>
      <c r="V24" s="51">
        <f t="shared" si="2"/>
        <v>96.001097758567013</v>
      </c>
      <c r="W24" s="52">
        <f t="shared" si="7"/>
        <v>0.10942914462885282</v>
      </c>
      <c r="X24" s="52">
        <f t="shared" si="4"/>
        <v>0.10995052226498075</v>
      </c>
      <c r="Y24" s="52">
        <f>'Órdenes y Medidas'!C27/'Denuncias-Renuncias'!G24</f>
        <v>0.16779135509757431</v>
      </c>
      <c r="Z24" s="52">
        <f>'Órdenes y Medidas'!C27/'Denuncias-Renuncias'!C24</f>
        <v>0.16859080080630384</v>
      </c>
    </row>
    <row r="25" spans="2:26" ht="20.100000000000001" customHeight="1" thickBot="1" x14ac:dyDescent="0.25">
      <c r="B25" s="4" t="s">
        <v>211</v>
      </c>
      <c r="C25" s="19">
        <v>4264</v>
      </c>
      <c r="D25" s="19">
        <v>3231</v>
      </c>
      <c r="E25" s="19">
        <v>1033</v>
      </c>
      <c r="F25" s="19">
        <v>7</v>
      </c>
      <c r="G25" s="19">
        <v>4274</v>
      </c>
      <c r="H25" s="19">
        <v>65</v>
      </c>
      <c r="I25" s="19">
        <v>4</v>
      </c>
      <c r="J25" s="19">
        <v>2898</v>
      </c>
      <c r="K25" s="19">
        <v>31</v>
      </c>
      <c r="L25" s="19">
        <v>810</v>
      </c>
      <c r="M25" s="19">
        <v>295</v>
      </c>
      <c r="N25" s="19">
        <v>171</v>
      </c>
      <c r="O25" s="19">
        <v>604</v>
      </c>
      <c r="P25" s="19">
        <v>308</v>
      </c>
      <c r="Q25" s="19">
        <v>296</v>
      </c>
      <c r="R25" s="19">
        <v>1048306</v>
      </c>
      <c r="S25" s="19">
        <v>533855</v>
      </c>
      <c r="T25" s="51">
        <f t="shared" si="5"/>
        <v>40.770538373337558</v>
      </c>
      <c r="U25" s="51">
        <f t="shared" si="6"/>
        <v>80.059192102724523</v>
      </c>
      <c r="V25" s="51">
        <f t="shared" si="2"/>
        <v>79.871875321950725</v>
      </c>
      <c r="W25" s="52">
        <f t="shared" si="7"/>
        <v>0.14131960692559664</v>
      </c>
      <c r="X25" s="52">
        <f t="shared" si="4"/>
        <v>0.14165103189493433</v>
      </c>
      <c r="Y25" s="52">
        <f>'Órdenes y Medidas'!C28/'Denuncias-Renuncias'!G25</f>
        <v>0.21853065044454842</v>
      </c>
      <c r="Z25" s="52">
        <f>'Órdenes y Medidas'!C28/'Denuncias-Renuncias'!C25</f>
        <v>0.21904315196998123</v>
      </c>
    </row>
    <row r="26" spans="2:26" ht="20.100000000000001" customHeight="1" thickBot="1" x14ac:dyDescent="0.25">
      <c r="B26" s="5" t="s">
        <v>212</v>
      </c>
      <c r="C26" s="27">
        <v>2087</v>
      </c>
      <c r="D26" s="27">
        <v>1558</v>
      </c>
      <c r="E26" s="27">
        <v>529</v>
      </c>
      <c r="F26" s="27">
        <v>17</v>
      </c>
      <c r="G26" s="27">
        <v>2218</v>
      </c>
      <c r="H26" s="27">
        <v>22</v>
      </c>
      <c r="I26" s="27">
        <v>1</v>
      </c>
      <c r="J26" s="27">
        <v>1351</v>
      </c>
      <c r="K26" s="27">
        <v>73</v>
      </c>
      <c r="L26" s="27">
        <v>239</v>
      </c>
      <c r="M26" s="27">
        <v>151</v>
      </c>
      <c r="N26" s="27">
        <v>381</v>
      </c>
      <c r="O26" s="27">
        <v>228</v>
      </c>
      <c r="P26" s="27">
        <v>165</v>
      </c>
      <c r="Q26" s="27">
        <v>63</v>
      </c>
      <c r="R26" s="27">
        <v>585402</v>
      </c>
      <c r="S26" s="27">
        <v>301684</v>
      </c>
      <c r="T26" s="51">
        <f t="shared" si="5"/>
        <v>37.888493718846192</v>
      </c>
      <c r="U26" s="51">
        <f t="shared" si="6"/>
        <v>73.520637488232722</v>
      </c>
      <c r="V26" s="51">
        <f t="shared" si="2"/>
        <v>69.178345553625647</v>
      </c>
      <c r="W26" s="52">
        <f t="shared" si="7"/>
        <v>0.10279531109107304</v>
      </c>
      <c r="X26" s="52">
        <f t="shared" si="4"/>
        <v>0.10924772400574988</v>
      </c>
      <c r="Y26" s="52">
        <f>'Órdenes y Medidas'!C29/'Denuncias-Renuncias'!G26</f>
        <v>0.18259693417493236</v>
      </c>
      <c r="Z26" s="52">
        <f>'Órdenes y Medidas'!C29/'Denuncias-Renuncias'!C26</f>
        <v>0.19405845711547676</v>
      </c>
    </row>
    <row r="27" spans="2:26" ht="20.100000000000001" customHeight="1" thickBot="1" x14ac:dyDescent="0.25">
      <c r="B27" s="6" t="s">
        <v>213</v>
      </c>
      <c r="C27" s="29">
        <v>437</v>
      </c>
      <c r="D27" s="29">
        <v>363</v>
      </c>
      <c r="E27" s="29">
        <v>74</v>
      </c>
      <c r="F27" s="29">
        <v>0</v>
      </c>
      <c r="G27" s="29">
        <v>437</v>
      </c>
      <c r="H27" s="29">
        <v>0</v>
      </c>
      <c r="I27" s="29">
        <v>0</v>
      </c>
      <c r="J27" s="29">
        <v>386</v>
      </c>
      <c r="K27" s="29">
        <v>0</v>
      </c>
      <c r="L27" s="29">
        <v>39</v>
      </c>
      <c r="M27" s="29">
        <v>12</v>
      </c>
      <c r="N27" s="29">
        <v>0</v>
      </c>
      <c r="O27" s="29">
        <v>2</v>
      </c>
      <c r="P27" s="29">
        <v>2</v>
      </c>
      <c r="Q27" s="29">
        <v>0</v>
      </c>
      <c r="R27" s="29">
        <v>158140</v>
      </c>
      <c r="S27" s="29">
        <v>78698</v>
      </c>
      <c r="T27" s="51">
        <f t="shared" si="5"/>
        <v>27.633742253699253</v>
      </c>
      <c r="U27" s="51">
        <f t="shared" si="6"/>
        <v>55.52873008208595</v>
      </c>
      <c r="V27" s="51">
        <f t="shared" si="2"/>
        <v>55.52873008208595</v>
      </c>
      <c r="W27" s="52">
        <f t="shared" si="7"/>
        <v>4.5766590389016018E-3</v>
      </c>
      <c r="X27" s="52">
        <f t="shared" si="4"/>
        <v>4.5766590389016018E-3</v>
      </c>
      <c r="Y27" s="52">
        <f>'Órdenes y Medidas'!C30/'Denuncias-Renuncias'!G27</f>
        <v>0.25400457665903892</v>
      </c>
      <c r="Z27" s="52">
        <f>'Órdenes y Medidas'!C30/'Denuncias-Renuncias'!C27</f>
        <v>0.25400457665903892</v>
      </c>
    </row>
    <row r="28" spans="2:26" ht="20.100000000000001" customHeight="1" thickBot="1" x14ac:dyDescent="0.25">
      <c r="B28" s="4" t="s">
        <v>214</v>
      </c>
      <c r="C28" s="29">
        <v>957</v>
      </c>
      <c r="D28" s="29">
        <v>543</v>
      </c>
      <c r="E28" s="29">
        <v>414</v>
      </c>
      <c r="F28" s="29">
        <v>1</v>
      </c>
      <c r="G28" s="29">
        <v>958</v>
      </c>
      <c r="H28" s="29">
        <v>0</v>
      </c>
      <c r="I28" s="29">
        <v>2</v>
      </c>
      <c r="J28" s="29">
        <v>743</v>
      </c>
      <c r="K28" s="29">
        <v>42</v>
      </c>
      <c r="L28" s="29">
        <v>137</v>
      </c>
      <c r="M28" s="29">
        <v>31</v>
      </c>
      <c r="N28" s="29">
        <v>3</v>
      </c>
      <c r="O28" s="29">
        <v>178</v>
      </c>
      <c r="P28" s="29">
        <v>107</v>
      </c>
      <c r="Q28" s="29">
        <v>71</v>
      </c>
      <c r="R28" s="29">
        <v>355045</v>
      </c>
      <c r="S28" s="29">
        <v>177566</v>
      </c>
      <c r="T28" s="51">
        <f t="shared" si="5"/>
        <v>26.982495176667747</v>
      </c>
      <c r="U28" s="51">
        <f t="shared" si="6"/>
        <v>53.951770046067381</v>
      </c>
      <c r="V28" s="51">
        <f t="shared" si="2"/>
        <v>53.89545295833662</v>
      </c>
      <c r="W28" s="52">
        <f t="shared" si="7"/>
        <v>0.18580375782881003</v>
      </c>
      <c r="X28" s="52">
        <f t="shared" si="4"/>
        <v>0.18599791013584116</v>
      </c>
      <c r="Y28" s="52">
        <f>'Órdenes y Medidas'!C31/'Denuncias-Renuncias'!G28</f>
        <v>0.30271398747390399</v>
      </c>
      <c r="Z28" s="52">
        <f>'Órdenes y Medidas'!C31/'Denuncias-Renuncias'!C28</f>
        <v>0.30303030303030304</v>
      </c>
    </row>
    <row r="29" spans="2:26" ht="20.100000000000001" customHeight="1" thickBot="1" x14ac:dyDescent="0.25">
      <c r="B29" s="4" t="s">
        <v>215</v>
      </c>
      <c r="C29" s="28">
        <v>1061</v>
      </c>
      <c r="D29" s="28">
        <v>877</v>
      </c>
      <c r="E29" s="28">
        <v>184</v>
      </c>
      <c r="F29" s="28">
        <v>6</v>
      </c>
      <c r="G29" s="28">
        <v>1061</v>
      </c>
      <c r="H29" s="28">
        <v>1</v>
      </c>
      <c r="I29" s="28">
        <v>0</v>
      </c>
      <c r="J29" s="28">
        <v>995</v>
      </c>
      <c r="K29" s="28">
        <v>9</v>
      </c>
      <c r="L29" s="28">
        <v>24</v>
      </c>
      <c r="M29" s="28">
        <v>31</v>
      </c>
      <c r="N29" s="28">
        <v>1</v>
      </c>
      <c r="O29" s="28">
        <v>39</v>
      </c>
      <c r="P29" s="28">
        <v>34</v>
      </c>
      <c r="Q29" s="28">
        <v>5</v>
      </c>
      <c r="R29" s="28">
        <v>448179</v>
      </c>
      <c r="S29" s="28">
        <v>230464</v>
      </c>
      <c r="T29" s="51">
        <f t="shared" si="5"/>
        <v>23.673576852105967</v>
      </c>
      <c r="U29" s="51">
        <f t="shared" si="6"/>
        <v>46.037559011385731</v>
      </c>
      <c r="V29" s="51">
        <f t="shared" si="2"/>
        <v>46.037559011385731</v>
      </c>
      <c r="W29" s="52">
        <f t="shared" si="7"/>
        <v>3.6757775683317624E-2</v>
      </c>
      <c r="X29" s="52">
        <f t="shared" si="4"/>
        <v>3.6757775683317624E-2</v>
      </c>
      <c r="Y29" s="52">
        <f>'Órdenes y Medidas'!C32/'Denuncias-Renuncias'!G29</f>
        <v>0.22431668237511782</v>
      </c>
      <c r="Z29" s="52">
        <f>'Órdenes y Medidas'!C32/'Denuncias-Renuncias'!C29</f>
        <v>0.22431668237511782</v>
      </c>
    </row>
    <row r="30" spans="2:26" ht="20.100000000000001" customHeight="1" thickBot="1" x14ac:dyDescent="0.25">
      <c r="B30" s="4" t="s">
        <v>216</v>
      </c>
      <c r="C30" s="19">
        <v>349</v>
      </c>
      <c r="D30" s="19">
        <v>298</v>
      </c>
      <c r="E30" s="19">
        <v>51</v>
      </c>
      <c r="F30" s="19">
        <v>0</v>
      </c>
      <c r="G30" s="19">
        <v>349</v>
      </c>
      <c r="H30" s="19">
        <v>0</v>
      </c>
      <c r="I30" s="19">
        <v>0</v>
      </c>
      <c r="J30" s="19">
        <v>343</v>
      </c>
      <c r="K30" s="19">
        <v>0</v>
      </c>
      <c r="L30" s="19">
        <v>6</v>
      </c>
      <c r="M30" s="19">
        <v>0</v>
      </c>
      <c r="N30" s="19">
        <v>0</v>
      </c>
      <c r="O30" s="19">
        <v>1</v>
      </c>
      <c r="P30" s="19">
        <v>1</v>
      </c>
      <c r="Q30" s="19">
        <v>0</v>
      </c>
      <c r="R30" s="19">
        <v>158008</v>
      </c>
      <c r="S30" s="19">
        <v>79739</v>
      </c>
      <c r="T30" s="51">
        <f t="shared" si="5"/>
        <v>22.087489241051088</v>
      </c>
      <c r="U30" s="51">
        <f t="shared" si="6"/>
        <v>43.767792422779323</v>
      </c>
      <c r="V30" s="51">
        <f t="shared" si="2"/>
        <v>43.767792422779323</v>
      </c>
      <c r="W30" s="52">
        <f t="shared" si="7"/>
        <v>2.8653295128939827E-3</v>
      </c>
      <c r="X30" s="52">
        <f t="shared" si="4"/>
        <v>2.8653295128939827E-3</v>
      </c>
      <c r="Y30" s="52">
        <f>'Órdenes y Medidas'!C33/'Denuncias-Renuncias'!G30</f>
        <v>0.35816618911174786</v>
      </c>
      <c r="Z30" s="52">
        <f>'Órdenes y Medidas'!C33/'Denuncias-Renuncias'!C30</f>
        <v>0.35816618911174786</v>
      </c>
    </row>
    <row r="31" spans="2:26" ht="20.100000000000001" customHeight="1" thickBot="1" x14ac:dyDescent="0.25">
      <c r="B31" s="4" t="s">
        <v>217</v>
      </c>
      <c r="C31" s="19">
        <v>523</v>
      </c>
      <c r="D31" s="19">
        <v>445</v>
      </c>
      <c r="E31" s="19">
        <v>78</v>
      </c>
      <c r="F31" s="19">
        <v>0</v>
      </c>
      <c r="G31" s="19">
        <v>523</v>
      </c>
      <c r="H31" s="19">
        <v>0</v>
      </c>
      <c r="I31" s="19">
        <v>0</v>
      </c>
      <c r="J31" s="19">
        <v>461</v>
      </c>
      <c r="K31" s="19">
        <v>2</v>
      </c>
      <c r="L31" s="19">
        <v>36</v>
      </c>
      <c r="M31" s="19">
        <v>24</v>
      </c>
      <c r="N31" s="19">
        <v>0</v>
      </c>
      <c r="O31" s="19">
        <v>37</v>
      </c>
      <c r="P31" s="19">
        <v>26</v>
      </c>
      <c r="Q31" s="19">
        <v>11</v>
      </c>
      <c r="R31" s="19">
        <v>325898</v>
      </c>
      <c r="S31" s="19">
        <v>167724</v>
      </c>
      <c r="T31" s="51">
        <f t="shared" si="5"/>
        <v>16.04796592798974</v>
      </c>
      <c r="U31" s="51">
        <f t="shared" si="6"/>
        <v>31.182180248503496</v>
      </c>
      <c r="V31" s="51">
        <f t="shared" si="2"/>
        <v>31.182180248503496</v>
      </c>
      <c r="W31" s="52">
        <f t="shared" si="7"/>
        <v>7.0745697896749518E-2</v>
      </c>
      <c r="X31" s="52">
        <f t="shared" si="4"/>
        <v>7.0745697896749518E-2</v>
      </c>
      <c r="Y31" s="52">
        <f>'Órdenes y Medidas'!C34/'Denuncias-Renuncias'!G31</f>
        <v>0.26386233269598469</v>
      </c>
      <c r="Z31" s="52">
        <f>'Órdenes y Medidas'!C34/'Denuncias-Renuncias'!C31</f>
        <v>0.26386233269598469</v>
      </c>
    </row>
    <row r="32" spans="2:26" ht="20.100000000000001" customHeight="1" thickBot="1" x14ac:dyDescent="0.25">
      <c r="B32" s="4" t="s">
        <v>218</v>
      </c>
      <c r="C32" s="19">
        <v>568</v>
      </c>
      <c r="D32" s="19">
        <v>315</v>
      </c>
      <c r="E32" s="19">
        <v>253</v>
      </c>
      <c r="F32" s="19">
        <v>5</v>
      </c>
      <c r="G32" s="19">
        <v>568</v>
      </c>
      <c r="H32" s="19">
        <v>0</v>
      </c>
      <c r="I32" s="19">
        <v>0</v>
      </c>
      <c r="J32" s="19">
        <v>548</v>
      </c>
      <c r="K32" s="19">
        <v>1</v>
      </c>
      <c r="L32" s="19">
        <v>14</v>
      </c>
      <c r="M32" s="19">
        <v>5</v>
      </c>
      <c r="N32" s="19">
        <v>0</v>
      </c>
      <c r="O32" s="19">
        <v>5</v>
      </c>
      <c r="P32" s="19">
        <v>0</v>
      </c>
      <c r="Q32" s="19">
        <v>5</v>
      </c>
      <c r="R32" s="19">
        <v>153803</v>
      </c>
      <c r="S32" s="19">
        <v>76628</v>
      </c>
      <c r="T32" s="51">
        <f t="shared" si="5"/>
        <v>36.930358965689877</v>
      </c>
      <c r="U32" s="51">
        <f t="shared" si="6"/>
        <v>74.124340971968465</v>
      </c>
      <c r="V32" s="51">
        <f t="shared" si="2"/>
        <v>74.124340971968465</v>
      </c>
      <c r="W32" s="52">
        <f t="shared" si="7"/>
        <v>8.8028169014084511E-3</v>
      </c>
      <c r="X32" s="52">
        <f t="shared" si="4"/>
        <v>8.8028169014084511E-3</v>
      </c>
      <c r="Y32" s="52">
        <f>'Órdenes y Medidas'!C35/'Denuncias-Renuncias'!G32</f>
        <v>0.17429577464788731</v>
      </c>
      <c r="Z32" s="52">
        <f>'Órdenes y Medidas'!C35/'Denuncias-Renuncias'!C32</f>
        <v>0.17429577464788731</v>
      </c>
    </row>
    <row r="33" spans="2:26" ht="20.100000000000001" customHeight="1" thickBot="1" x14ac:dyDescent="0.25">
      <c r="B33" s="4" t="s">
        <v>219</v>
      </c>
      <c r="C33" s="19">
        <v>210</v>
      </c>
      <c r="D33" s="19">
        <v>106</v>
      </c>
      <c r="E33" s="19">
        <v>104</v>
      </c>
      <c r="F33" s="19">
        <v>1</v>
      </c>
      <c r="G33" s="19">
        <v>210</v>
      </c>
      <c r="H33" s="19">
        <v>0</v>
      </c>
      <c r="I33" s="19">
        <v>2</v>
      </c>
      <c r="J33" s="19">
        <v>167</v>
      </c>
      <c r="K33" s="19">
        <v>4</v>
      </c>
      <c r="L33" s="19">
        <v>17</v>
      </c>
      <c r="M33" s="19">
        <v>4</v>
      </c>
      <c r="N33" s="19">
        <v>16</v>
      </c>
      <c r="O33" s="19">
        <v>59</v>
      </c>
      <c r="P33" s="19">
        <v>26</v>
      </c>
      <c r="Q33" s="19">
        <v>33</v>
      </c>
      <c r="R33" s="19">
        <v>88377</v>
      </c>
      <c r="S33" s="19">
        <v>43601</v>
      </c>
      <c r="T33" s="51">
        <f t="shared" si="5"/>
        <v>23.761838487389252</v>
      </c>
      <c r="U33" s="51">
        <f t="shared" si="6"/>
        <v>48.164032935024423</v>
      </c>
      <c r="V33" s="51">
        <f t="shared" si="2"/>
        <v>48.164032935024423</v>
      </c>
      <c r="W33" s="52">
        <f t="shared" si="7"/>
        <v>0.28095238095238095</v>
      </c>
      <c r="X33" s="52">
        <f t="shared" si="4"/>
        <v>0.28095238095238095</v>
      </c>
      <c r="Y33" s="52">
        <f>'Órdenes y Medidas'!C36/'Denuncias-Renuncias'!G33</f>
        <v>0.49523809523809526</v>
      </c>
      <c r="Z33" s="52">
        <f>'Órdenes y Medidas'!C36/'Denuncias-Renuncias'!C33</f>
        <v>0.49523809523809526</v>
      </c>
    </row>
    <row r="34" spans="2:26" ht="20.100000000000001" customHeight="1" thickBot="1" x14ac:dyDescent="0.25">
      <c r="B34" s="4" t="s">
        <v>220</v>
      </c>
      <c r="C34" s="19">
        <v>1273</v>
      </c>
      <c r="D34" s="19">
        <v>898</v>
      </c>
      <c r="E34" s="19">
        <v>375</v>
      </c>
      <c r="F34" s="19">
        <v>0</v>
      </c>
      <c r="G34" s="19">
        <v>1295</v>
      </c>
      <c r="H34" s="19">
        <v>14</v>
      </c>
      <c r="I34" s="19">
        <v>5</v>
      </c>
      <c r="J34" s="19">
        <v>848</v>
      </c>
      <c r="K34" s="19">
        <v>48</v>
      </c>
      <c r="L34" s="19">
        <v>362</v>
      </c>
      <c r="M34" s="19">
        <v>18</v>
      </c>
      <c r="N34" s="19">
        <v>0</v>
      </c>
      <c r="O34" s="19">
        <v>250</v>
      </c>
      <c r="P34" s="19">
        <v>93</v>
      </c>
      <c r="Q34" s="19">
        <v>157</v>
      </c>
      <c r="R34" s="19">
        <v>517975</v>
      </c>
      <c r="S34" s="19">
        <v>265909</v>
      </c>
      <c r="T34" s="51">
        <f t="shared" si="5"/>
        <v>25.001206621941215</v>
      </c>
      <c r="U34" s="51">
        <f t="shared" si="6"/>
        <v>48.700871350725244</v>
      </c>
      <c r="V34" s="51">
        <f t="shared" si="2"/>
        <v>47.873520640519878</v>
      </c>
      <c r="W34" s="52">
        <f t="shared" si="7"/>
        <v>0.19305019305019305</v>
      </c>
      <c r="X34" s="52">
        <f t="shared" si="4"/>
        <v>0.19638648860958366</v>
      </c>
      <c r="Y34" s="52">
        <f>'Órdenes y Medidas'!C37/'Denuncias-Renuncias'!G34</f>
        <v>0.35830115830115827</v>
      </c>
      <c r="Z34" s="52">
        <f>'Órdenes y Medidas'!C37/'Denuncias-Renuncias'!C34</f>
        <v>0.36449332285938729</v>
      </c>
    </row>
    <row r="35" spans="2:26" ht="20.100000000000001" customHeight="1" thickBot="1" x14ac:dyDescent="0.25">
      <c r="B35" s="4" t="s">
        <v>221</v>
      </c>
      <c r="C35" s="19">
        <v>264</v>
      </c>
      <c r="D35" s="19">
        <v>204</v>
      </c>
      <c r="E35" s="19">
        <v>60</v>
      </c>
      <c r="F35" s="19">
        <v>1</v>
      </c>
      <c r="G35" s="19">
        <v>264</v>
      </c>
      <c r="H35" s="19">
        <v>3</v>
      </c>
      <c r="I35" s="19">
        <v>4</v>
      </c>
      <c r="J35" s="19">
        <v>218</v>
      </c>
      <c r="K35" s="19">
        <v>23</v>
      </c>
      <c r="L35" s="19">
        <v>13</v>
      </c>
      <c r="M35" s="19">
        <v>3</v>
      </c>
      <c r="N35" s="19">
        <v>0</v>
      </c>
      <c r="O35" s="19">
        <v>1</v>
      </c>
      <c r="P35" s="19">
        <v>0</v>
      </c>
      <c r="Q35" s="19">
        <v>1</v>
      </c>
      <c r="R35" s="19">
        <v>167215</v>
      </c>
      <c r="S35" s="19">
        <v>84428</v>
      </c>
      <c r="T35" s="51">
        <f t="shared" si="5"/>
        <v>15.788057291510929</v>
      </c>
      <c r="U35" s="51">
        <f t="shared" si="6"/>
        <v>31.269247169185576</v>
      </c>
      <c r="V35" s="51">
        <f t="shared" si="2"/>
        <v>31.269247169185576</v>
      </c>
      <c r="W35" s="52">
        <f t="shared" si="7"/>
        <v>3.787878787878788E-3</v>
      </c>
      <c r="X35" s="52">
        <f t="shared" si="4"/>
        <v>3.787878787878788E-3</v>
      </c>
      <c r="Y35" s="52">
        <f>'Órdenes y Medidas'!C38/'Denuncias-Renuncias'!G35</f>
        <v>0.4128787878787879</v>
      </c>
      <c r="Z35" s="52">
        <f>'Órdenes y Medidas'!C38/'Denuncias-Renuncias'!C35</f>
        <v>0.4128787878787879</v>
      </c>
    </row>
    <row r="36" spans="2:26" ht="20.100000000000001" customHeight="1" thickBot="1" x14ac:dyDescent="0.25">
      <c r="B36" s="4" t="s">
        <v>222</v>
      </c>
      <c r="C36" s="19">
        <v>999</v>
      </c>
      <c r="D36" s="19">
        <v>696</v>
      </c>
      <c r="E36" s="19">
        <v>303</v>
      </c>
      <c r="F36" s="19">
        <v>4</v>
      </c>
      <c r="G36" s="19">
        <v>999</v>
      </c>
      <c r="H36" s="19">
        <v>1</v>
      </c>
      <c r="I36" s="19">
        <v>0</v>
      </c>
      <c r="J36" s="19">
        <v>791</v>
      </c>
      <c r="K36" s="19">
        <v>6</v>
      </c>
      <c r="L36" s="19">
        <v>122</v>
      </c>
      <c r="M36" s="19">
        <v>77</v>
      </c>
      <c r="N36" s="19">
        <v>2</v>
      </c>
      <c r="O36" s="19">
        <v>122</v>
      </c>
      <c r="P36" s="19">
        <v>78</v>
      </c>
      <c r="Q36" s="19">
        <v>44</v>
      </c>
      <c r="R36" s="19">
        <v>385727</v>
      </c>
      <c r="S36" s="19">
        <v>192764</v>
      </c>
      <c r="T36" s="51">
        <f t="shared" si="5"/>
        <v>25.899146287400157</v>
      </c>
      <c r="U36" s="51">
        <f t="shared" si="6"/>
        <v>51.825029569836687</v>
      </c>
      <c r="V36" s="51">
        <f t="shared" si="2"/>
        <v>51.825029569836687</v>
      </c>
      <c r="W36" s="52">
        <f t="shared" si="7"/>
        <v>0.12212212212212212</v>
      </c>
      <c r="X36" s="52">
        <f t="shared" si="4"/>
        <v>0.12212212212212212</v>
      </c>
      <c r="Y36" s="52">
        <f>'Órdenes y Medidas'!C39/'Denuncias-Renuncias'!G36</f>
        <v>0.34734734734734735</v>
      </c>
      <c r="Z36" s="52">
        <f>'Órdenes y Medidas'!C39/'Denuncias-Renuncias'!C36</f>
        <v>0.34734734734734735</v>
      </c>
    </row>
    <row r="37" spans="2:26" ht="20.100000000000001" customHeight="1" thickBot="1" x14ac:dyDescent="0.25">
      <c r="B37" s="4" t="s">
        <v>223</v>
      </c>
      <c r="C37" s="19">
        <v>1633</v>
      </c>
      <c r="D37" s="19">
        <v>1231</v>
      </c>
      <c r="E37" s="19">
        <v>402</v>
      </c>
      <c r="F37" s="19">
        <v>11</v>
      </c>
      <c r="G37" s="19">
        <v>1633</v>
      </c>
      <c r="H37" s="19">
        <v>1</v>
      </c>
      <c r="I37" s="19">
        <v>2</v>
      </c>
      <c r="J37" s="19">
        <v>1265</v>
      </c>
      <c r="K37" s="19">
        <v>44</v>
      </c>
      <c r="L37" s="19">
        <v>190</v>
      </c>
      <c r="M37" s="19">
        <v>118</v>
      </c>
      <c r="N37" s="19">
        <v>13</v>
      </c>
      <c r="O37" s="19">
        <v>58</v>
      </c>
      <c r="P37" s="19">
        <v>44</v>
      </c>
      <c r="Q37" s="19">
        <v>14</v>
      </c>
      <c r="R37" s="19">
        <v>490806</v>
      </c>
      <c r="S37" s="19">
        <v>247888</v>
      </c>
      <c r="T37" s="51">
        <f t="shared" si="5"/>
        <v>33.271801893212391</v>
      </c>
      <c r="U37" s="51">
        <f t="shared" si="6"/>
        <v>65.876524882204862</v>
      </c>
      <c r="V37" s="51">
        <f t="shared" si="2"/>
        <v>65.876524882204862</v>
      </c>
      <c r="W37" s="52">
        <f t="shared" si="7"/>
        <v>3.5517452541334968E-2</v>
      </c>
      <c r="X37" s="52">
        <f t="shared" si="4"/>
        <v>3.5517452541334968E-2</v>
      </c>
      <c r="Y37" s="52">
        <f>'Órdenes y Medidas'!C40/'Denuncias-Renuncias'!G37</f>
        <v>0.27311696264543783</v>
      </c>
      <c r="Z37" s="52">
        <f>'Órdenes y Medidas'!C40/'Denuncias-Renuncias'!C37</f>
        <v>0.27311696264543783</v>
      </c>
    </row>
    <row r="38" spans="2:26" ht="20.100000000000001" customHeight="1" thickBot="1" x14ac:dyDescent="0.25">
      <c r="B38" s="4" t="s">
        <v>224</v>
      </c>
      <c r="C38" s="19">
        <v>516</v>
      </c>
      <c r="D38" s="19">
        <v>263</v>
      </c>
      <c r="E38" s="19">
        <v>253</v>
      </c>
      <c r="F38" s="19">
        <v>0</v>
      </c>
      <c r="G38" s="19">
        <v>516</v>
      </c>
      <c r="H38" s="19">
        <v>26</v>
      </c>
      <c r="I38" s="19">
        <v>2</v>
      </c>
      <c r="J38" s="19">
        <v>388</v>
      </c>
      <c r="K38" s="19">
        <v>12</v>
      </c>
      <c r="L38" s="19">
        <v>27</v>
      </c>
      <c r="M38" s="19">
        <v>61</v>
      </c>
      <c r="N38" s="19">
        <v>0</v>
      </c>
      <c r="O38" s="19">
        <v>13</v>
      </c>
      <c r="P38" s="19">
        <v>10</v>
      </c>
      <c r="Q38" s="19">
        <v>3</v>
      </c>
      <c r="R38" s="19">
        <v>195215</v>
      </c>
      <c r="S38" s="19">
        <v>97186</v>
      </c>
      <c r="T38" s="51">
        <f t="shared" si="5"/>
        <v>26.432395051609763</v>
      </c>
      <c r="U38" s="51">
        <f t="shared" si="6"/>
        <v>53.094067046693965</v>
      </c>
      <c r="V38" s="51">
        <f t="shared" si="2"/>
        <v>53.094067046693965</v>
      </c>
      <c r="W38" s="52">
        <f t="shared" si="7"/>
        <v>2.5193798449612403E-2</v>
      </c>
      <c r="X38" s="52">
        <f t="shared" si="4"/>
        <v>2.5193798449612403E-2</v>
      </c>
      <c r="Y38" s="52">
        <f>'Órdenes y Medidas'!C41/'Denuncias-Renuncias'!G38</f>
        <v>0.35465116279069769</v>
      </c>
      <c r="Z38" s="52">
        <f>'Órdenes y Medidas'!C41/'Denuncias-Renuncias'!C38</f>
        <v>0.35465116279069769</v>
      </c>
    </row>
    <row r="39" spans="2:26" ht="20.100000000000001" customHeight="1" thickBot="1" x14ac:dyDescent="0.25">
      <c r="B39" s="4" t="s">
        <v>225</v>
      </c>
      <c r="C39" s="19">
        <v>908</v>
      </c>
      <c r="D39" s="19">
        <v>569</v>
      </c>
      <c r="E39" s="19">
        <v>339</v>
      </c>
      <c r="F39" s="19">
        <v>2</v>
      </c>
      <c r="G39" s="19">
        <v>910</v>
      </c>
      <c r="H39" s="19">
        <v>15</v>
      </c>
      <c r="I39" s="19">
        <v>0</v>
      </c>
      <c r="J39" s="19">
        <v>478</v>
      </c>
      <c r="K39" s="19">
        <v>5</v>
      </c>
      <c r="L39" s="19">
        <v>129</v>
      </c>
      <c r="M39" s="19">
        <v>59</v>
      </c>
      <c r="N39" s="19">
        <v>224</v>
      </c>
      <c r="O39" s="19">
        <v>83</v>
      </c>
      <c r="P39" s="19">
        <v>59</v>
      </c>
      <c r="Q39" s="19">
        <v>24</v>
      </c>
      <c r="R39" s="19">
        <v>268127</v>
      </c>
      <c r="S39" s="19">
        <v>132237</v>
      </c>
      <c r="T39" s="51">
        <f t="shared" si="5"/>
        <v>33.939140780301877</v>
      </c>
      <c r="U39" s="51">
        <f t="shared" si="6"/>
        <v>68.8158382298449</v>
      </c>
      <c r="V39" s="51">
        <f t="shared" si="2"/>
        <v>68.664594629339746</v>
      </c>
      <c r="W39" s="52">
        <f t="shared" si="7"/>
        <v>9.1208791208791204E-2</v>
      </c>
      <c r="X39" s="52">
        <f t="shared" si="4"/>
        <v>9.140969162995595E-2</v>
      </c>
      <c r="Y39" s="52">
        <f>'Órdenes y Medidas'!C42/'Denuncias-Renuncias'!G39</f>
        <v>0.17582417582417584</v>
      </c>
      <c r="Z39" s="52">
        <f>'Órdenes y Medidas'!C42/'Denuncias-Renuncias'!C39</f>
        <v>0.1762114537444934</v>
      </c>
    </row>
    <row r="40" spans="2:26" ht="20.100000000000001" customHeight="1" thickBot="1" x14ac:dyDescent="0.25">
      <c r="B40" s="4" t="s">
        <v>226</v>
      </c>
      <c r="C40" s="19">
        <v>2095</v>
      </c>
      <c r="D40" s="19">
        <v>1498</v>
      </c>
      <c r="E40" s="19">
        <v>597</v>
      </c>
      <c r="F40" s="19">
        <v>6</v>
      </c>
      <c r="G40" s="19">
        <v>2275</v>
      </c>
      <c r="H40" s="19">
        <v>2</v>
      </c>
      <c r="I40" s="19">
        <v>0</v>
      </c>
      <c r="J40" s="19">
        <v>1908</v>
      </c>
      <c r="K40" s="19">
        <v>16</v>
      </c>
      <c r="L40" s="19">
        <v>231</v>
      </c>
      <c r="M40" s="19">
        <v>80</v>
      </c>
      <c r="N40" s="19">
        <v>38</v>
      </c>
      <c r="O40" s="19">
        <v>177</v>
      </c>
      <c r="P40" s="19">
        <v>132</v>
      </c>
      <c r="Q40" s="19">
        <v>45</v>
      </c>
      <c r="R40" s="19">
        <v>713453</v>
      </c>
      <c r="S40" s="19">
        <v>355250</v>
      </c>
      <c r="T40" s="51">
        <f t="shared" si="5"/>
        <v>31.887174067527923</v>
      </c>
      <c r="U40" s="51">
        <f t="shared" si="6"/>
        <v>64.039408866995075</v>
      </c>
      <c r="V40" s="51">
        <f t="shared" si="2"/>
        <v>58.972554539057001</v>
      </c>
      <c r="W40" s="52">
        <f t="shared" si="7"/>
        <v>7.7802197802197798E-2</v>
      </c>
      <c r="X40" s="52">
        <f t="shared" si="4"/>
        <v>8.4486873508353225E-2</v>
      </c>
      <c r="Y40" s="52">
        <f>'Órdenes y Medidas'!C43/'Denuncias-Renuncias'!G40</f>
        <v>0.25582417582417583</v>
      </c>
      <c r="Z40" s="52">
        <f>'Órdenes y Medidas'!C43/'Denuncias-Renuncias'!C40</f>
        <v>0.27780429594272077</v>
      </c>
    </row>
    <row r="41" spans="2:26" ht="20.100000000000001" customHeight="1" thickBot="1" x14ac:dyDescent="0.25">
      <c r="B41" s="4" t="s">
        <v>227</v>
      </c>
      <c r="C41" s="19">
        <v>15322</v>
      </c>
      <c r="D41" s="19">
        <v>8934</v>
      </c>
      <c r="E41" s="19">
        <v>6388</v>
      </c>
      <c r="F41" s="19">
        <v>19</v>
      </c>
      <c r="G41" s="19">
        <v>15605</v>
      </c>
      <c r="H41" s="19">
        <v>286</v>
      </c>
      <c r="I41" s="19">
        <v>14</v>
      </c>
      <c r="J41" s="19">
        <v>10727</v>
      </c>
      <c r="K41" s="19">
        <v>297</v>
      </c>
      <c r="L41" s="19">
        <v>2832</v>
      </c>
      <c r="M41" s="19">
        <v>1366</v>
      </c>
      <c r="N41" s="19">
        <v>83</v>
      </c>
      <c r="O41" s="19">
        <v>1851</v>
      </c>
      <c r="P41" s="19">
        <v>908</v>
      </c>
      <c r="Q41" s="19">
        <v>943</v>
      </c>
      <c r="R41" s="19">
        <v>5727615</v>
      </c>
      <c r="S41" s="19">
        <v>2930763</v>
      </c>
      <c r="T41" s="51">
        <f t="shared" si="5"/>
        <v>27.245197171946788</v>
      </c>
      <c r="U41" s="51">
        <f t="shared" si="6"/>
        <v>53.245520023284037</v>
      </c>
      <c r="V41" s="51">
        <f t="shared" si="2"/>
        <v>52.279901172493311</v>
      </c>
      <c r="W41" s="52">
        <f t="shared" si="7"/>
        <v>0.11861582826017301</v>
      </c>
      <c r="X41" s="52">
        <f t="shared" si="4"/>
        <v>0.12080668320062656</v>
      </c>
      <c r="Y41" s="52">
        <f>'Órdenes y Medidas'!C44/'Denuncias-Renuncias'!G41</f>
        <v>0.24082024991989748</v>
      </c>
      <c r="Z41" s="52">
        <f>'Órdenes y Medidas'!C44/'Denuncias-Renuncias'!C41</f>
        <v>0.24526824174389766</v>
      </c>
    </row>
    <row r="42" spans="2:26" ht="20.100000000000001" customHeight="1" thickBot="1" x14ac:dyDescent="0.25">
      <c r="B42" s="4" t="s">
        <v>228</v>
      </c>
      <c r="C42" s="19">
        <v>2713</v>
      </c>
      <c r="D42" s="19">
        <v>1563</v>
      </c>
      <c r="E42" s="19">
        <v>1150</v>
      </c>
      <c r="F42" s="19">
        <v>1</v>
      </c>
      <c r="G42" s="19">
        <v>2713</v>
      </c>
      <c r="H42" s="19">
        <v>8</v>
      </c>
      <c r="I42" s="19">
        <v>0</v>
      </c>
      <c r="J42" s="19">
        <v>2213</v>
      </c>
      <c r="K42" s="19">
        <v>31</v>
      </c>
      <c r="L42" s="19">
        <v>217</v>
      </c>
      <c r="M42" s="19">
        <v>171</v>
      </c>
      <c r="N42" s="19">
        <v>73</v>
      </c>
      <c r="O42" s="19">
        <v>241</v>
      </c>
      <c r="P42" s="19">
        <v>137</v>
      </c>
      <c r="Q42" s="19">
        <v>104</v>
      </c>
      <c r="R42" s="19">
        <v>793478</v>
      </c>
      <c r="S42" s="19">
        <v>396055</v>
      </c>
      <c r="T42" s="51">
        <f t="shared" si="5"/>
        <v>34.191244117669299</v>
      </c>
      <c r="U42" s="51">
        <f t="shared" si="6"/>
        <v>68.500587039678834</v>
      </c>
      <c r="V42" s="51">
        <f t="shared" si="2"/>
        <v>68.500587039678834</v>
      </c>
      <c r="W42" s="52">
        <f t="shared" si="7"/>
        <v>8.8831551787688909E-2</v>
      </c>
      <c r="X42" s="52">
        <f t="shared" si="4"/>
        <v>8.8831551787688909E-2</v>
      </c>
      <c r="Y42" s="52">
        <f>'Órdenes y Medidas'!C45/'Denuncias-Renuncias'!G42</f>
        <v>0.21378547733136749</v>
      </c>
      <c r="Z42" s="52">
        <f>'Órdenes y Medidas'!C45/'Denuncias-Renuncias'!C42</f>
        <v>0.21378547733136749</v>
      </c>
    </row>
    <row r="43" spans="2:26" ht="20.100000000000001" customHeight="1" thickBot="1" x14ac:dyDescent="0.25">
      <c r="B43" s="4" t="s">
        <v>229</v>
      </c>
      <c r="C43" s="19">
        <v>1755</v>
      </c>
      <c r="D43" s="19">
        <v>713</v>
      </c>
      <c r="E43" s="19">
        <v>1042</v>
      </c>
      <c r="F43" s="19">
        <v>12</v>
      </c>
      <c r="G43" s="19">
        <v>1755</v>
      </c>
      <c r="H43" s="19">
        <v>0</v>
      </c>
      <c r="I43" s="19">
        <v>5</v>
      </c>
      <c r="J43" s="19">
        <v>1507</v>
      </c>
      <c r="K43" s="19">
        <v>43</v>
      </c>
      <c r="L43" s="19">
        <v>139</v>
      </c>
      <c r="M43" s="19">
        <v>61</v>
      </c>
      <c r="N43" s="19">
        <v>0</v>
      </c>
      <c r="O43" s="19">
        <v>159</v>
      </c>
      <c r="P43" s="19">
        <v>76</v>
      </c>
      <c r="Q43" s="19">
        <v>83</v>
      </c>
      <c r="R43" s="19">
        <v>441443</v>
      </c>
      <c r="S43" s="19">
        <v>216212</v>
      </c>
      <c r="T43" s="51">
        <f t="shared" si="5"/>
        <v>39.755982086022435</v>
      </c>
      <c r="U43" s="51">
        <f t="shared" si="6"/>
        <v>81.170332821490007</v>
      </c>
      <c r="V43" s="51">
        <f t="shared" ref="V43:V61" si="8">+(C43/S43)*10000</f>
        <v>81.170332821490007</v>
      </c>
      <c r="W43" s="52">
        <f t="shared" si="7"/>
        <v>9.0598290598290596E-2</v>
      </c>
      <c r="X43" s="52">
        <f t="shared" ref="X43:X61" si="9">O43/C43</f>
        <v>9.0598290598290596E-2</v>
      </c>
      <c r="Y43" s="52">
        <f>'Órdenes y Medidas'!C46/'Denuncias-Renuncias'!G43</f>
        <v>0.21652421652421652</v>
      </c>
      <c r="Z43" s="52">
        <f>'Órdenes y Medidas'!C46/'Denuncias-Renuncias'!C43</f>
        <v>0.21652421652421652</v>
      </c>
    </row>
    <row r="44" spans="2:26" ht="20.100000000000001" customHeight="1" thickBot="1" x14ac:dyDescent="0.25">
      <c r="B44" s="4" t="s">
        <v>230</v>
      </c>
      <c r="C44" s="19">
        <v>2948</v>
      </c>
      <c r="D44" s="19">
        <v>1806</v>
      </c>
      <c r="E44" s="19">
        <v>1142</v>
      </c>
      <c r="F44" s="19">
        <v>2</v>
      </c>
      <c r="G44" s="19">
        <v>2948</v>
      </c>
      <c r="H44" s="19">
        <v>4</v>
      </c>
      <c r="I44" s="19">
        <v>0</v>
      </c>
      <c r="J44" s="19">
        <v>2281</v>
      </c>
      <c r="K44" s="19">
        <v>9</v>
      </c>
      <c r="L44" s="19">
        <v>414</v>
      </c>
      <c r="M44" s="19">
        <v>181</v>
      </c>
      <c r="N44" s="19">
        <v>59</v>
      </c>
      <c r="O44" s="19">
        <v>245</v>
      </c>
      <c r="P44" s="19">
        <v>154</v>
      </c>
      <c r="Q44" s="19">
        <v>91</v>
      </c>
      <c r="R44" s="19">
        <v>830075</v>
      </c>
      <c r="S44" s="19">
        <v>415795</v>
      </c>
      <c r="T44" s="51">
        <f t="shared" si="5"/>
        <v>35.514863114778784</v>
      </c>
      <c r="U44" s="51">
        <f t="shared" si="6"/>
        <v>70.900323476713282</v>
      </c>
      <c r="V44" s="51">
        <f t="shared" si="8"/>
        <v>70.900323476713282</v>
      </c>
      <c r="W44" s="52">
        <f t="shared" si="7"/>
        <v>8.3107191316146536E-2</v>
      </c>
      <c r="X44" s="52">
        <f t="shared" si="9"/>
        <v>8.3107191316146536E-2</v>
      </c>
      <c r="Y44" s="52">
        <f>'Órdenes y Medidas'!C47/'Denuncias-Renuncias'!G44</f>
        <v>0.24966078697421981</v>
      </c>
      <c r="Z44" s="52">
        <f>'Órdenes y Medidas'!C47/'Denuncias-Renuncias'!C44</f>
        <v>0.24966078697421981</v>
      </c>
    </row>
    <row r="45" spans="2:26" ht="20.100000000000001" customHeight="1" thickBot="1" x14ac:dyDescent="0.25">
      <c r="B45" s="4" t="s">
        <v>231</v>
      </c>
      <c r="C45" s="19">
        <v>9731</v>
      </c>
      <c r="D45" s="19">
        <v>5640</v>
      </c>
      <c r="E45" s="19">
        <v>4091</v>
      </c>
      <c r="F45" s="19">
        <v>19</v>
      </c>
      <c r="G45" s="19">
        <v>9780</v>
      </c>
      <c r="H45" s="19">
        <v>49</v>
      </c>
      <c r="I45" s="19">
        <v>49</v>
      </c>
      <c r="J45" s="19">
        <v>6990</v>
      </c>
      <c r="K45" s="19">
        <v>220</v>
      </c>
      <c r="L45" s="19">
        <v>1373</v>
      </c>
      <c r="M45" s="19">
        <v>1009</v>
      </c>
      <c r="N45" s="19">
        <v>90</v>
      </c>
      <c r="O45" s="19">
        <v>938</v>
      </c>
      <c r="P45" s="19">
        <v>420</v>
      </c>
      <c r="Q45" s="19">
        <v>518</v>
      </c>
      <c r="R45" s="19">
        <v>1901594</v>
      </c>
      <c r="S45" s="19">
        <v>960233</v>
      </c>
      <c r="T45" s="51">
        <f t="shared" si="5"/>
        <v>51.430536697107797</v>
      </c>
      <c r="U45" s="51">
        <f t="shared" si="6"/>
        <v>101.85028008827025</v>
      </c>
      <c r="V45" s="51">
        <f t="shared" si="8"/>
        <v>101.33998727392205</v>
      </c>
      <c r="W45" s="52">
        <f t="shared" si="7"/>
        <v>9.5910020449897757E-2</v>
      </c>
      <c r="X45" s="52">
        <f t="shared" si="9"/>
        <v>9.6392970917685741E-2</v>
      </c>
      <c r="Y45" s="52">
        <f>'Órdenes y Medidas'!C48/'Denuncias-Renuncias'!G45</f>
        <v>0.22627811860940694</v>
      </c>
      <c r="Z45" s="52">
        <f>'Órdenes y Medidas'!C48/'Denuncias-Renuncias'!C45</f>
        <v>0.22741753160004111</v>
      </c>
    </row>
    <row r="46" spans="2:26" ht="20.100000000000001" customHeight="1" thickBot="1" x14ac:dyDescent="0.25">
      <c r="B46" s="4" t="s">
        <v>232</v>
      </c>
      <c r="C46" s="19">
        <v>2438</v>
      </c>
      <c r="D46" s="19">
        <v>1417</v>
      </c>
      <c r="E46" s="19">
        <v>1021</v>
      </c>
      <c r="F46" s="19">
        <v>9</v>
      </c>
      <c r="G46" s="19">
        <v>3899</v>
      </c>
      <c r="H46" s="19">
        <v>12</v>
      </c>
      <c r="I46" s="19">
        <v>0</v>
      </c>
      <c r="J46" s="19">
        <v>1998</v>
      </c>
      <c r="K46" s="19">
        <v>10</v>
      </c>
      <c r="L46" s="19">
        <v>96</v>
      </c>
      <c r="M46" s="19">
        <v>219</v>
      </c>
      <c r="N46" s="19">
        <v>1564</v>
      </c>
      <c r="O46" s="19">
        <v>239</v>
      </c>
      <c r="P46" s="19">
        <v>137</v>
      </c>
      <c r="Q46" s="19">
        <v>102</v>
      </c>
      <c r="R46" s="19">
        <v>590616</v>
      </c>
      <c r="S46" s="19">
        <v>297522</v>
      </c>
      <c r="T46" s="51">
        <f t="shared" si="5"/>
        <v>66.015820770178934</v>
      </c>
      <c r="U46" s="51">
        <f t="shared" si="6"/>
        <v>131.04913250112597</v>
      </c>
      <c r="V46" s="51">
        <f t="shared" si="8"/>
        <v>81.943520143048246</v>
      </c>
      <c r="W46" s="52">
        <f t="shared" si="7"/>
        <v>6.1297768658630417E-2</v>
      </c>
      <c r="X46" s="52">
        <f t="shared" si="9"/>
        <v>9.8031173092698931E-2</v>
      </c>
      <c r="Y46" s="52">
        <f>'Órdenes y Medidas'!C49/'Denuncias-Renuncias'!G46</f>
        <v>0.118491921005386</v>
      </c>
      <c r="Z46" s="52">
        <f>'Órdenes y Medidas'!C49/'Denuncias-Renuncias'!C46</f>
        <v>0.18949958982772763</v>
      </c>
    </row>
    <row r="47" spans="2:26" ht="20.100000000000001" customHeight="1" thickBot="1" x14ac:dyDescent="0.25">
      <c r="B47" s="4" t="s">
        <v>233</v>
      </c>
      <c r="C47" s="19">
        <v>12568</v>
      </c>
      <c r="D47" s="19">
        <v>8103</v>
      </c>
      <c r="E47" s="19">
        <v>4465</v>
      </c>
      <c r="F47" s="19">
        <v>50</v>
      </c>
      <c r="G47" s="19">
        <v>12887</v>
      </c>
      <c r="H47" s="19">
        <v>242</v>
      </c>
      <c r="I47" s="19">
        <v>12</v>
      </c>
      <c r="J47" s="19">
        <v>7626</v>
      </c>
      <c r="K47" s="19">
        <v>176</v>
      </c>
      <c r="L47" s="19">
        <v>2306</v>
      </c>
      <c r="M47" s="19">
        <v>1508</v>
      </c>
      <c r="N47" s="19">
        <v>1017</v>
      </c>
      <c r="O47" s="19">
        <v>1608</v>
      </c>
      <c r="P47" s="19">
        <v>915</v>
      </c>
      <c r="Q47" s="19">
        <v>693</v>
      </c>
      <c r="R47" s="19">
        <v>2605757</v>
      </c>
      <c r="S47" s="19">
        <v>1330251</v>
      </c>
      <c r="T47" s="51">
        <f t="shared" si="5"/>
        <v>49.455877888843816</v>
      </c>
      <c r="U47" s="51">
        <f t="shared" si="6"/>
        <v>96.876454142864759</v>
      </c>
      <c r="V47" s="51">
        <f t="shared" si="8"/>
        <v>94.478410465393367</v>
      </c>
      <c r="W47" s="52">
        <f t="shared" si="7"/>
        <v>0.12477690696050284</v>
      </c>
      <c r="X47" s="52">
        <f t="shared" si="9"/>
        <v>0.12794398472310631</v>
      </c>
      <c r="Y47" s="52">
        <f>'Órdenes y Medidas'!C50/'Denuncias-Renuncias'!G47</f>
        <v>0.21595406223325833</v>
      </c>
      <c r="Z47" s="52">
        <f>'Órdenes y Medidas'!C50/'Denuncias-Renuncias'!C47</f>
        <v>0.22143539147040101</v>
      </c>
    </row>
    <row r="48" spans="2:26" ht="20.100000000000001" customHeight="1" thickBot="1" x14ac:dyDescent="0.25">
      <c r="B48" s="4" t="s">
        <v>234</v>
      </c>
      <c r="C48" s="19">
        <v>1984</v>
      </c>
      <c r="D48" s="19">
        <v>1714</v>
      </c>
      <c r="E48" s="19">
        <v>270</v>
      </c>
      <c r="F48" s="19">
        <v>54</v>
      </c>
      <c r="G48" s="19">
        <v>2002</v>
      </c>
      <c r="H48" s="19">
        <v>13</v>
      </c>
      <c r="I48" s="19">
        <v>1</v>
      </c>
      <c r="J48" s="19">
        <v>1274</v>
      </c>
      <c r="K48" s="19">
        <v>24</v>
      </c>
      <c r="L48" s="19">
        <v>251</v>
      </c>
      <c r="M48" s="19">
        <v>126</v>
      </c>
      <c r="N48" s="19">
        <v>313</v>
      </c>
      <c r="O48" s="19">
        <v>105</v>
      </c>
      <c r="P48" s="19">
        <v>82</v>
      </c>
      <c r="Q48" s="19">
        <v>23</v>
      </c>
      <c r="R48" s="19">
        <v>666971</v>
      </c>
      <c r="S48" s="19">
        <v>337464</v>
      </c>
      <c r="T48" s="51">
        <f t="shared" si="5"/>
        <v>30.016297560163785</v>
      </c>
      <c r="U48" s="51">
        <f t="shared" si="6"/>
        <v>59.324846502145412</v>
      </c>
      <c r="V48" s="51">
        <f t="shared" si="8"/>
        <v>58.791456273854394</v>
      </c>
      <c r="W48" s="52">
        <f t="shared" si="7"/>
        <v>5.2447552447552448E-2</v>
      </c>
      <c r="X48" s="52">
        <f t="shared" si="9"/>
        <v>5.2923387096774195E-2</v>
      </c>
      <c r="Y48" s="52">
        <f>'Órdenes y Medidas'!C51/'Denuncias-Renuncias'!G48</f>
        <v>0.2842157842157842</v>
      </c>
      <c r="Z48" s="52">
        <f>'Órdenes y Medidas'!C51/'Denuncias-Renuncias'!C48</f>
        <v>0.28679435483870969</v>
      </c>
    </row>
    <row r="49" spans="2:26" ht="20.100000000000001" customHeight="1" thickBot="1" x14ac:dyDescent="0.25">
      <c r="B49" s="4" t="s">
        <v>235</v>
      </c>
      <c r="C49" s="19">
        <v>1153</v>
      </c>
      <c r="D49" s="19">
        <v>1016</v>
      </c>
      <c r="E49" s="19">
        <v>137</v>
      </c>
      <c r="F49" s="19">
        <v>13</v>
      </c>
      <c r="G49" s="19">
        <v>1154</v>
      </c>
      <c r="H49" s="19">
        <v>26</v>
      </c>
      <c r="I49" s="19">
        <v>3</v>
      </c>
      <c r="J49" s="19">
        <v>766</v>
      </c>
      <c r="K49" s="19">
        <v>17</v>
      </c>
      <c r="L49" s="19">
        <v>148</v>
      </c>
      <c r="M49" s="19">
        <v>178</v>
      </c>
      <c r="N49" s="19">
        <v>16</v>
      </c>
      <c r="O49" s="19">
        <v>14</v>
      </c>
      <c r="P49" s="19">
        <v>11</v>
      </c>
      <c r="Q49" s="19">
        <v>3</v>
      </c>
      <c r="R49" s="19">
        <v>387805</v>
      </c>
      <c r="S49" s="19">
        <v>195849</v>
      </c>
      <c r="T49" s="51">
        <f t="shared" si="5"/>
        <v>29.757223346785111</v>
      </c>
      <c r="U49" s="51">
        <f t="shared" si="6"/>
        <v>58.922945738808977</v>
      </c>
      <c r="V49" s="51">
        <f t="shared" si="8"/>
        <v>58.871885993801349</v>
      </c>
      <c r="W49" s="52">
        <f t="shared" si="7"/>
        <v>1.2131715771230503E-2</v>
      </c>
      <c r="X49" s="52">
        <f t="shared" si="9"/>
        <v>1.2142237640936688E-2</v>
      </c>
      <c r="Y49" s="52">
        <f>'Órdenes y Medidas'!C52/'Denuncias-Renuncias'!G49</f>
        <v>0.2972270363951473</v>
      </c>
      <c r="Z49" s="52">
        <f>'Órdenes y Medidas'!C52/'Denuncias-Renuncias'!C49</f>
        <v>0.29748482220294881</v>
      </c>
    </row>
    <row r="50" spans="2:26" ht="20.100000000000001" customHeight="1" thickBot="1" x14ac:dyDescent="0.25">
      <c r="B50" s="4" t="s">
        <v>236</v>
      </c>
      <c r="C50" s="19">
        <v>2817</v>
      </c>
      <c r="D50" s="19">
        <v>2342</v>
      </c>
      <c r="E50" s="19">
        <v>475</v>
      </c>
      <c r="F50" s="19">
        <v>64</v>
      </c>
      <c r="G50" s="19">
        <v>2898</v>
      </c>
      <c r="H50" s="19">
        <v>29</v>
      </c>
      <c r="I50" s="19">
        <v>4</v>
      </c>
      <c r="J50" s="19">
        <v>2139</v>
      </c>
      <c r="K50" s="19">
        <v>18</v>
      </c>
      <c r="L50" s="19">
        <v>562</v>
      </c>
      <c r="M50" s="19">
        <v>84</v>
      </c>
      <c r="N50" s="19">
        <v>62</v>
      </c>
      <c r="O50" s="19">
        <v>189</v>
      </c>
      <c r="P50" s="19">
        <v>142</v>
      </c>
      <c r="Q50" s="19">
        <v>47</v>
      </c>
      <c r="R50" s="19">
        <v>1119180</v>
      </c>
      <c r="S50" s="19">
        <v>582593</v>
      </c>
      <c r="T50" s="51">
        <f t="shared" si="5"/>
        <v>25.893958076448829</v>
      </c>
      <c r="U50" s="51">
        <f t="shared" si="6"/>
        <v>49.743131139577713</v>
      </c>
      <c r="V50" s="51">
        <f t="shared" si="8"/>
        <v>48.352795176049142</v>
      </c>
      <c r="W50" s="52">
        <f t="shared" si="7"/>
        <v>6.5217391304347824E-2</v>
      </c>
      <c r="X50" s="52">
        <f t="shared" si="9"/>
        <v>6.7092651757188496E-2</v>
      </c>
      <c r="Y50" s="52">
        <f>'Órdenes y Medidas'!C53/'Denuncias-Renuncias'!G50</f>
        <v>0.27708764665286406</v>
      </c>
      <c r="Z50" s="52">
        <f>'Órdenes y Medidas'!C53/'Denuncias-Renuncias'!C50</f>
        <v>0.28505502307419239</v>
      </c>
    </row>
    <row r="51" spans="2:26" ht="20.100000000000001" customHeight="1" thickBot="1" x14ac:dyDescent="0.25">
      <c r="B51" s="4" t="s">
        <v>237</v>
      </c>
      <c r="C51" s="19">
        <v>728</v>
      </c>
      <c r="D51" s="19">
        <v>566</v>
      </c>
      <c r="E51" s="19">
        <v>162</v>
      </c>
      <c r="F51" s="19">
        <v>1</v>
      </c>
      <c r="G51" s="19">
        <v>730</v>
      </c>
      <c r="H51" s="19">
        <v>2</v>
      </c>
      <c r="I51" s="19">
        <v>1</v>
      </c>
      <c r="J51" s="19">
        <v>622</v>
      </c>
      <c r="K51" s="19">
        <v>18</v>
      </c>
      <c r="L51" s="19">
        <v>45</v>
      </c>
      <c r="M51" s="19">
        <v>28</v>
      </c>
      <c r="N51" s="19">
        <v>14</v>
      </c>
      <c r="O51" s="19">
        <v>71</v>
      </c>
      <c r="P51" s="19">
        <v>52</v>
      </c>
      <c r="Q51" s="19">
        <v>19</v>
      </c>
      <c r="R51" s="19">
        <v>323989</v>
      </c>
      <c r="S51" s="19">
        <v>167022</v>
      </c>
      <c r="T51" s="51">
        <f t="shared" si="5"/>
        <v>22.53162916024927</v>
      </c>
      <c r="U51" s="51">
        <f t="shared" si="6"/>
        <v>43.706817066015262</v>
      </c>
      <c r="V51" s="51">
        <f t="shared" si="8"/>
        <v>43.5870723617248</v>
      </c>
      <c r="W51" s="52">
        <f t="shared" si="7"/>
        <v>9.7260273972602743E-2</v>
      </c>
      <c r="X51" s="52">
        <f t="shared" si="9"/>
        <v>9.7527472527472528E-2</v>
      </c>
      <c r="Y51" s="52">
        <f>'Órdenes y Medidas'!C54/'Denuncias-Renuncias'!G51</f>
        <v>0.29041095890410956</v>
      </c>
      <c r="Z51" s="52">
        <f>'Órdenes y Medidas'!C54/'Denuncias-Renuncias'!C51</f>
        <v>0.29120879120879123</v>
      </c>
    </row>
    <row r="52" spans="2:26" ht="20.100000000000001" customHeight="1" thickBot="1" x14ac:dyDescent="0.25">
      <c r="B52" s="4" t="s">
        <v>238</v>
      </c>
      <c r="C52" s="19">
        <v>1035</v>
      </c>
      <c r="D52" s="19">
        <v>787</v>
      </c>
      <c r="E52" s="19">
        <v>248</v>
      </c>
      <c r="F52" s="19">
        <v>5</v>
      </c>
      <c r="G52" s="19">
        <v>1035</v>
      </c>
      <c r="H52" s="19">
        <v>75</v>
      </c>
      <c r="I52" s="19">
        <v>0</v>
      </c>
      <c r="J52" s="19">
        <v>740</v>
      </c>
      <c r="K52" s="19">
        <v>5</v>
      </c>
      <c r="L52" s="19">
        <v>154</v>
      </c>
      <c r="M52" s="19">
        <v>33</v>
      </c>
      <c r="N52" s="19">
        <v>28</v>
      </c>
      <c r="O52" s="19">
        <v>25</v>
      </c>
      <c r="P52" s="19">
        <v>17</v>
      </c>
      <c r="Q52" s="19">
        <v>8</v>
      </c>
      <c r="R52" s="19">
        <v>304280</v>
      </c>
      <c r="S52" s="19">
        <v>158208</v>
      </c>
      <c r="T52" s="51">
        <f t="shared" si="5"/>
        <v>34.014723281188381</v>
      </c>
      <c r="U52" s="51">
        <f t="shared" si="6"/>
        <v>65.420206310679603</v>
      </c>
      <c r="V52" s="51">
        <f t="shared" si="8"/>
        <v>65.420206310679603</v>
      </c>
      <c r="W52" s="52">
        <f t="shared" si="7"/>
        <v>2.4154589371980676E-2</v>
      </c>
      <c r="X52" s="52">
        <f t="shared" si="9"/>
        <v>2.4154589371980676E-2</v>
      </c>
      <c r="Y52" s="52">
        <f>'Órdenes y Medidas'!C55/'Denuncias-Renuncias'!G52</f>
        <v>0.25410628019323672</v>
      </c>
      <c r="Z52" s="52">
        <f>'Órdenes y Medidas'!C55/'Denuncias-Renuncias'!C52</f>
        <v>0.25410628019323672</v>
      </c>
    </row>
    <row r="53" spans="2:26" ht="20.100000000000001" customHeight="1" thickBot="1" x14ac:dyDescent="0.25">
      <c r="B53" s="4" t="s">
        <v>239</v>
      </c>
      <c r="C53" s="19">
        <v>2332</v>
      </c>
      <c r="D53" s="19">
        <v>1950</v>
      </c>
      <c r="E53" s="19">
        <v>382</v>
      </c>
      <c r="F53" s="19">
        <v>9</v>
      </c>
      <c r="G53" s="19">
        <v>2332</v>
      </c>
      <c r="H53" s="19">
        <v>44</v>
      </c>
      <c r="I53" s="19">
        <v>0</v>
      </c>
      <c r="J53" s="19">
        <v>1872</v>
      </c>
      <c r="K53" s="19">
        <v>28</v>
      </c>
      <c r="L53" s="19">
        <v>310</v>
      </c>
      <c r="M53" s="19">
        <v>71</v>
      </c>
      <c r="N53" s="19">
        <v>7</v>
      </c>
      <c r="O53" s="19">
        <v>76</v>
      </c>
      <c r="P53" s="19">
        <v>58</v>
      </c>
      <c r="Q53" s="19">
        <v>18</v>
      </c>
      <c r="R53" s="19">
        <v>943015</v>
      </c>
      <c r="S53" s="19">
        <v>487933</v>
      </c>
      <c r="T53" s="51">
        <f t="shared" si="5"/>
        <v>24.729193066918342</v>
      </c>
      <c r="U53" s="51">
        <f t="shared" si="6"/>
        <v>47.79344705113202</v>
      </c>
      <c r="V53" s="51">
        <f t="shared" si="8"/>
        <v>47.79344705113202</v>
      </c>
      <c r="W53" s="52">
        <f t="shared" si="7"/>
        <v>3.2590051457975985E-2</v>
      </c>
      <c r="X53" s="52">
        <f t="shared" si="9"/>
        <v>3.2590051457975985E-2</v>
      </c>
      <c r="Y53" s="52">
        <f>'Órdenes y Medidas'!C56/'Denuncias-Renuncias'!G53</f>
        <v>0.2585763293310463</v>
      </c>
      <c r="Z53" s="52">
        <f>'Órdenes y Medidas'!C56/'Denuncias-Renuncias'!C53</f>
        <v>0.2585763293310463</v>
      </c>
    </row>
    <row r="54" spans="2:26" ht="20.100000000000001" customHeight="1" thickBot="1" x14ac:dyDescent="0.25">
      <c r="B54" s="4" t="s">
        <v>240</v>
      </c>
      <c r="C54" s="19">
        <v>26690</v>
      </c>
      <c r="D54" s="19">
        <v>14910</v>
      </c>
      <c r="E54" s="19">
        <v>11780</v>
      </c>
      <c r="F54" s="19">
        <v>30</v>
      </c>
      <c r="G54" s="19">
        <v>27769</v>
      </c>
      <c r="H54" s="19">
        <v>371</v>
      </c>
      <c r="I54" s="19">
        <v>62</v>
      </c>
      <c r="J54" s="19">
        <v>19462</v>
      </c>
      <c r="K54" s="19">
        <v>345</v>
      </c>
      <c r="L54" s="19">
        <v>5000</v>
      </c>
      <c r="M54" s="19">
        <v>1711</v>
      </c>
      <c r="N54" s="19">
        <v>818</v>
      </c>
      <c r="O54" s="19">
        <v>2957</v>
      </c>
      <c r="P54" s="19">
        <v>1436</v>
      </c>
      <c r="Q54" s="19">
        <v>1521</v>
      </c>
      <c r="R54" s="19">
        <v>6750336</v>
      </c>
      <c r="S54" s="19">
        <v>3520182</v>
      </c>
      <c r="T54" s="51">
        <f t="shared" si="5"/>
        <v>41.13721154028481</v>
      </c>
      <c r="U54" s="51">
        <f t="shared" si="6"/>
        <v>78.885125825880593</v>
      </c>
      <c r="V54" s="51">
        <f t="shared" si="8"/>
        <v>75.819943400653713</v>
      </c>
      <c r="W54" s="52">
        <f t="shared" si="7"/>
        <v>0.10648564946523101</v>
      </c>
      <c r="X54" s="52">
        <f t="shared" si="9"/>
        <v>0.11079055826152116</v>
      </c>
      <c r="Y54" s="52">
        <f>'Órdenes y Medidas'!C57/'Denuncias-Renuncias'!G54</f>
        <v>0.20036731607187871</v>
      </c>
      <c r="Z54" s="52">
        <f>'Órdenes y Medidas'!C57/'Denuncias-Renuncias'!C54</f>
        <v>0.20846759085799926</v>
      </c>
    </row>
    <row r="55" spans="2:26" ht="20.100000000000001" customHeight="1" thickBot="1" x14ac:dyDescent="0.25">
      <c r="B55" s="4" t="s">
        <v>241</v>
      </c>
      <c r="C55" s="19">
        <v>7904</v>
      </c>
      <c r="D55" s="19">
        <v>4999</v>
      </c>
      <c r="E55" s="19">
        <v>2905</v>
      </c>
      <c r="F55" s="19">
        <v>44</v>
      </c>
      <c r="G55" s="19">
        <v>7904</v>
      </c>
      <c r="H55" s="19">
        <v>6</v>
      </c>
      <c r="I55" s="19">
        <v>2</v>
      </c>
      <c r="J55" s="19">
        <v>6023</v>
      </c>
      <c r="K55" s="19">
        <v>208</v>
      </c>
      <c r="L55" s="19">
        <v>1133</v>
      </c>
      <c r="M55" s="19">
        <v>472</v>
      </c>
      <c r="N55" s="19">
        <v>60</v>
      </c>
      <c r="O55" s="19">
        <v>533</v>
      </c>
      <c r="P55" s="19">
        <v>300</v>
      </c>
      <c r="Q55" s="19">
        <v>233</v>
      </c>
      <c r="R55" s="19">
        <v>1531878</v>
      </c>
      <c r="S55" s="19">
        <v>764470</v>
      </c>
      <c r="T55" s="51">
        <f t="shared" si="5"/>
        <v>51.59679817844502</v>
      </c>
      <c r="U55" s="51">
        <f t="shared" si="6"/>
        <v>103.391892422201</v>
      </c>
      <c r="V55" s="51">
        <f t="shared" si="8"/>
        <v>103.391892422201</v>
      </c>
      <c r="W55" s="52">
        <f t="shared" si="7"/>
        <v>6.7434210526315791E-2</v>
      </c>
      <c r="X55" s="52">
        <f t="shared" si="9"/>
        <v>6.7434210526315791E-2</v>
      </c>
      <c r="Y55" s="52">
        <f>'Órdenes y Medidas'!C58/'Denuncias-Renuncias'!G55</f>
        <v>0.19635627530364372</v>
      </c>
      <c r="Z55" s="52">
        <f>'Órdenes y Medidas'!C58/'Denuncias-Renuncias'!C55</f>
        <v>0.19635627530364372</v>
      </c>
    </row>
    <row r="56" spans="2:26" ht="20.100000000000001" customHeight="1" thickBot="1" x14ac:dyDescent="0.25">
      <c r="B56" s="4" t="s">
        <v>242</v>
      </c>
      <c r="C56" s="19">
        <v>2352</v>
      </c>
      <c r="D56" s="19">
        <v>1305</v>
      </c>
      <c r="E56" s="19">
        <v>1047</v>
      </c>
      <c r="F56" s="19">
        <v>13</v>
      </c>
      <c r="G56" s="19">
        <v>2352</v>
      </c>
      <c r="H56" s="19">
        <v>2</v>
      </c>
      <c r="I56" s="19">
        <v>10</v>
      </c>
      <c r="J56" s="19">
        <v>1658</v>
      </c>
      <c r="K56" s="19">
        <v>58</v>
      </c>
      <c r="L56" s="19">
        <v>352</v>
      </c>
      <c r="M56" s="19">
        <v>98</v>
      </c>
      <c r="N56" s="19">
        <v>174</v>
      </c>
      <c r="O56" s="19">
        <v>84</v>
      </c>
      <c r="P56" s="19">
        <v>47</v>
      </c>
      <c r="Q56" s="19">
        <v>37</v>
      </c>
      <c r="R56" s="19">
        <v>664117</v>
      </c>
      <c r="S56" s="19">
        <v>335497</v>
      </c>
      <c r="T56" s="51">
        <f t="shared" si="5"/>
        <v>35.415446374659886</v>
      </c>
      <c r="U56" s="51">
        <f t="shared" si="6"/>
        <v>70.104948777485347</v>
      </c>
      <c r="V56" s="51">
        <f t="shared" si="8"/>
        <v>70.104948777485347</v>
      </c>
      <c r="W56" s="52">
        <f t="shared" si="7"/>
        <v>3.5714285714285712E-2</v>
      </c>
      <c r="X56" s="52">
        <f t="shared" si="9"/>
        <v>3.5714285714285712E-2</v>
      </c>
      <c r="Y56" s="52">
        <f>'Órdenes y Medidas'!C59/'Denuncias-Renuncias'!G56</f>
        <v>0.17602040816326531</v>
      </c>
      <c r="Z56" s="52">
        <f>'Órdenes y Medidas'!C59/'Denuncias-Renuncias'!C56</f>
        <v>0.17602040816326531</v>
      </c>
    </row>
    <row r="57" spans="2:26" ht="20.100000000000001" customHeight="1" thickBot="1" x14ac:dyDescent="0.25">
      <c r="B57" s="4" t="s">
        <v>243</v>
      </c>
      <c r="C57" s="19">
        <v>1079</v>
      </c>
      <c r="D57" s="19">
        <v>471</v>
      </c>
      <c r="E57" s="19">
        <v>608</v>
      </c>
      <c r="F57" s="19">
        <v>4</v>
      </c>
      <c r="G57" s="19">
        <v>1079</v>
      </c>
      <c r="H57" s="19">
        <v>15</v>
      </c>
      <c r="I57" s="19">
        <v>3</v>
      </c>
      <c r="J57" s="19">
        <v>737</v>
      </c>
      <c r="K57" s="19">
        <v>15</v>
      </c>
      <c r="L57" s="19">
        <v>285</v>
      </c>
      <c r="M57" s="19">
        <v>13</v>
      </c>
      <c r="N57" s="19">
        <v>11</v>
      </c>
      <c r="O57" s="19">
        <v>5</v>
      </c>
      <c r="P57" s="19">
        <v>4</v>
      </c>
      <c r="Q57" s="19">
        <v>1</v>
      </c>
      <c r="R57" s="19">
        <v>334412</v>
      </c>
      <c r="S57" s="19">
        <v>169827</v>
      </c>
      <c r="T57" s="51">
        <f t="shared" si="5"/>
        <v>32.265588555434611</v>
      </c>
      <c r="U57" s="51">
        <f t="shared" si="6"/>
        <v>63.535244690184719</v>
      </c>
      <c r="V57" s="51">
        <f t="shared" si="8"/>
        <v>63.535244690184719</v>
      </c>
      <c r="W57" s="52">
        <f t="shared" si="7"/>
        <v>4.6339202965708986E-3</v>
      </c>
      <c r="X57" s="52">
        <f t="shared" si="9"/>
        <v>4.6339202965708986E-3</v>
      </c>
      <c r="Y57" s="52">
        <f>'Órdenes y Medidas'!C60/'Denuncias-Renuncias'!G57</f>
        <v>0.11399443929564411</v>
      </c>
      <c r="Z57" s="52">
        <f>'Órdenes y Medidas'!C60/'Denuncias-Renuncias'!C57</f>
        <v>0.11399443929564411</v>
      </c>
    </row>
    <row r="58" spans="2:26" ht="20.100000000000001" customHeight="1" thickBot="1" x14ac:dyDescent="0.25">
      <c r="B58" s="4" t="s">
        <v>269</v>
      </c>
      <c r="C58" s="19">
        <v>1543</v>
      </c>
      <c r="D58" s="19">
        <v>952</v>
      </c>
      <c r="E58" s="19">
        <v>591</v>
      </c>
      <c r="F58" s="19">
        <v>23</v>
      </c>
      <c r="G58" s="19">
        <v>1566</v>
      </c>
      <c r="H58" s="19">
        <v>75</v>
      </c>
      <c r="I58" s="19">
        <v>7</v>
      </c>
      <c r="J58" s="19">
        <v>844</v>
      </c>
      <c r="K58" s="19">
        <v>19</v>
      </c>
      <c r="L58" s="19">
        <v>482</v>
      </c>
      <c r="M58" s="19">
        <v>97</v>
      </c>
      <c r="N58" s="19">
        <v>42</v>
      </c>
      <c r="O58" s="19">
        <v>149</v>
      </c>
      <c r="P58" s="19">
        <v>69</v>
      </c>
      <c r="Q58" s="19">
        <v>80</v>
      </c>
      <c r="R58" s="19">
        <v>724418</v>
      </c>
      <c r="S58" s="19">
        <v>370451</v>
      </c>
      <c r="T58" s="51">
        <f t="shared" si="5"/>
        <v>21.617353516892184</v>
      </c>
      <c r="U58" s="51">
        <f t="shared" si="6"/>
        <v>42.272797212046939</v>
      </c>
      <c r="V58" s="51">
        <f t="shared" si="8"/>
        <v>41.651932374322115</v>
      </c>
      <c r="W58" s="52">
        <f t="shared" si="7"/>
        <v>9.5146871008939968E-2</v>
      </c>
      <c r="X58" s="52">
        <f t="shared" si="9"/>
        <v>9.6565132858068697E-2</v>
      </c>
      <c r="Y58" s="52">
        <f>'Órdenes y Medidas'!C61/'Denuncias-Renuncias'!G58</f>
        <v>0.17752234993614305</v>
      </c>
      <c r="Z58" s="52">
        <f>'Órdenes y Medidas'!C61/'Denuncias-Renuncias'!C58</f>
        <v>0.18016850291639663</v>
      </c>
    </row>
    <row r="59" spans="2:26" ht="20.100000000000001" customHeight="1" thickBot="1" x14ac:dyDescent="0.25">
      <c r="B59" s="4" t="s">
        <v>245</v>
      </c>
      <c r="C59" s="19">
        <v>3450</v>
      </c>
      <c r="D59" s="19">
        <v>2193</v>
      </c>
      <c r="E59" s="19">
        <v>1257</v>
      </c>
      <c r="F59" s="19">
        <v>20</v>
      </c>
      <c r="G59" s="19">
        <v>3450</v>
      </c>
      <c r="H59" s="19">
        <v>303</v>
      </c>
      <c r="I59" s="19">
        <v>9</v>
      </c>
      <c r="J59" s="19">
        <v>1874</v>
      </c>
      <c r="K59" s="19">
        <v>27</v>
      </c>
      <c r="L59" s="19">
        <v>974</v>
      </c>
      <c r="M59" s="19">
        <v>110</v>
      </c>
      <c r="N59" s="19">
        <v>153</v>
      </c>
      <c r="O59" s="19">
        <v>149</v>
      </c>
      <c r="P59" s="19">
        <v>86</v>
      </c>
      <c r="Q59" s="19">
        <v>63</v>
      </c>
      <c r="R59" s="19">
        <v>1149344</v>
      </c>
      <c r="S59" s="19">
        <v>594303</v>
      </c>
      <c r="T59" s="51">
        <f t="shared" si="5"/>
        <v>30.017122810925187</v>
      </c>
      <c r="U59" s="51">
        <f t="shared" si="6"/>
        <v>58.051196107036311</v>
      </c>
      <c r="V59" s="51">
        <f t="shared" si="8"/>
        <v>58.051196107036311</v>
      </c>
      <c r="W59" s="52">
        <f t="shared" si="7"/>
        <v>4.3188405797101447E-2</v>
      </c>
      <c r="X59" s="52">
        <f t="shared" si="9"/>
        <v>4.3188405797101447E-2</v>
      </c>
      <c r="Y59" s="52">
        <f>'Órdenes y Medidas'!C62/'Denuncias-Renuncias'!G59</f>
        <v>0.18231884057971015</v>
      </c>
      <c r="Z59" s="52">
        <f>'Órdenes y Medidas'!C62/'Denuncias-Renuncias'!C59</f>
        <v>0.18231884057971015</v>
      </c>
    </row>
    <row r="60" spans="2:26" ht="20.100000000000001" customHeight="1" thickBot="1" x14ac:dyDescent="0.25">
      <c r="B60" s="4" t="s">
        <v>246</v>
      </c>
      <c r="C60" s="19">
        <v>869</v>
      </c>
      <c r="D60" s="19">
        <v>522</v>
      </c>
      <c r="E60" s="19">
        <v>347</v>
      </c>
      <c r="F60" s="19">
        <v>27</v>
      </c>
      <c r="G60" s="19">
        <v>893</v>
      </c>
      <c r="H60" s="19">
        <v>0</v>
      </c>
      <c r="I60" s="19">
        <v>0</v>
      </c>
      <c r="J60" s="19">
        <v>857</v>
      </c>
      <c r="K60" s="19">
        <v>0</v>
      </c>
      <c r="L60" s="19">
        <v>20</v>
      </c>
      <c r="M60" s="19">
        <v>16</v>
      </c>
      <c r="N60" s="19">
        <v>0</v>
      </c>
      <c r="O60" s="19">
        <v>132</v>
      </c>
      <c r="P60" s="19">
        <v>78</v>
      </c>
      <c r="Q60" s="19">
        <v>54</v>
      </c>
      <c r="R60" s="19">
        <v>319892</v>
      </c>
      <c r="S60" s="19">
        <v>162041</v>
      </c>
      <c r="T60" s="53">
        <f t="shared" si="5"/>
        <v>27.915671539144462</v>
      </c>
      <c r="U60" s="53">
        <f t="shared" si="6"/>
        <v>55.109509321714874</v>
      </c>
      <c r="V60" s="53">
        <f t="shared" si="8"/>
        <v>53.628402688208546</v>
      </c>
      <c r="W60" s="54">
        <f t="shared" si="7"/>
        <v>0.14781634938409854</v>
      </c>
      <c r="X60" s="54">
        <f t="shared" si="9"/>
        <v>0.15189873417721519</v>
      </c>
      <c r="Y60" s="54">
        <f>'Órdenes y Medidas'!C63/'Denuncias-Renuncias'!G60</f>
        <v>0.33482642777155658</v>
      </c>
      <c r="Z60" s="54">
        <f>'Órdenes y Medidas'!C63/'Denuncias-Renuncias'!C60</f>
        <v>0.34407364787111622</v>
      </c>
    </row>
    <row r="61" spans="2:26" ht="20.100000000000001" customHeight="1" thickBot="1" x14ac:dyDescent="0.25">
      <c r="B61" s="7" t="s">
        <v>22</v>
      </c>
      <c r="C61" s="39">
        <f>SUM(C11:C60)</f>
        <v>176483</v>
      </c>
      <c r="D61" s="39">
        <f t="shared" ref="D61:Q61" si="10">SUM(D11:D60)</f>
        <v>115892</v>
      </c>
      <c r="E61" s="39">
        <f t="shared" si="10"/>
        <v>60591</v>
      </c>
      <c r="F61" s="39">
        <f>SUM(F11:F60)</f>
        <v>667</v>
      </c>
      <c r="G61" s="39">
        <f t="shared" si="10"/>
        <v>182065</v>
      </c>
      <c r="H61" s="39">
        <f t="shared" si="10"/>
        <v>2201</v>
      </c>
      <c r="I61" s="39">
        <f t="shared" si="10"/>
        <v>330</v>
      </c>
      <c r="J61" s="39">
        <f t="shared" si="10"/>
        <v>128102</v>
      </c>
      <c r="K61" s="39">
        <f t="shared" si="10"/>
        <v>2981</v>
      </c>
      <c r="L61" s="39">
        <f t="shared" si="10"/>
        <v>27097</v>
      </c>
      <c r="M61" s="39">
        <f t="shared" si="10"/>
        <v>14161</v>
      </c>
      <c r="N61" s="39">
        <f t="shared" si="10"/>
        <v>7193</v>
      </c>
      <c r="O61" s="39">
        <f t="shared" si="10"/>
        <v>16900</v>
      </c>
      <c r="P61" s="39">
        <f t="shared" si="10"/>
        <v>9590</v>
      </c>
      <c r="Q61" s="39">
        <f t="shared" si="10"/>
        <v>7310</v>
      </c>
      <c r="R61" s="39">
        <f t="shared" ref="R61:S61" si="11">SUM(R11:R60)</f>
        <v>47475420</v>
      </c>
      <c r="S61" s="39">
        <f t="shared" si="11"/>
        <v>24210039</v>
      </c>
      <c r="T61" s="55">
        <f>+(G61/R61)*10000</f>
        <v>38.349318447314424</v>
      </c>
      <c r="U61" s="55">
        <f>+(G61/S61)*10000</f>
        <v>75.202274560565556</v>
      </c>
      <c r="V61" s="55">
        <f t="shared" si="8"/>
        <v>72.896619456085972</v>
      </c>
      <c r="W61" s="56">
        <f>+O61/G61</f>
        <v>9.2823991431631558E-2</v>
      </c>
      <c r="X61" s="56">
        <f t="shared" si="9"/>
        <v>9.5759931551480881E-2</v>
      </c>
      <c r="Y61" s="56">
        <f>'Órdenes y Medidas'!C64/'Denuncias-Renuncias'!G61</f>
        <v>0.21900969433993353</v>
      </c>
      <c r="Z61" s="56">
        <f>'Órdenes y Medidas'!C64/'Denuncias-Renuncias'!C61</f>
        <v>0.22593677578010346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t="s">
        <v>294</v>
      </c>
    </row>
  </sheetData>
  <mergeCells count="20"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8" t="s">
        <v>153</v>
      </c>
      <c r="D9" s="98" t="s">
        <v>130</v>
      </c>
      <c r="E9" s="100" t="s">
        <v>131</v>
      </c>
      <c r="F9" s="101"/>
      <c r="G9" s="102"/>
      <c r="H9" s="102" t="s">
        <v>152</v>
      </c>
      <c r="I9" s="98" t="s">
        <v>133</v>
      </c>
    </row>
    <row r="10" spans="2:9" ht="83.25" customHeight="1" thickBot="1" x14ac:dyDescent="0.25">
      <c r="B10" s="10"/>
      <c r="C10" s="99"/>
      <c r="D10" s="99"/>
      <c r="E10" s="40" t="s">
        <v>146</v>
      </c>
      <c r="F10" s="41" t="s">
        <v>147</v>
      </c>
      <c r="G10" s="42" t="s">
        <v>148</v>
      </c>
      <c r="H10" s="103"/>
      <c r="I10" s="99"/>
    </row>
    <row r="11" spans="2:9" ht="20.100000000000001" customHeight="1" thickBot="1" x14ac:dyDescent="0.25">
      <c r="B11" s="3" t="s">
        <v>197</v>
      </c>
      <c r="C11" s="57">
        <f>+IF('Denuncias-Renuncias'!$G11=0,"-",('Denuncias-Renuncias'!H11/'Denuncias-Renuncias'!$G11))</f>
        <v>1.7241379310344827E-3</v>
      </c>
      <c r="D11" s="57">
        <f>+IF('Denuncias-Renuncias'!$G11=0,"-",('Denuncias-Renuncias'!I11/'Denuncias-Renuncias'!$G11))</f>
        <v>2.4630541871921183E-3</v>
      </c>
      <c r="E11" s="57">
        <f>+IF('Denuncias-Renuncias'!$G11=0,"-",('Denuncias-Renuncias'!J11/'Denuncias-Renuncias'!$G11))</f>
        <v>0.74556650246305423</v>
      </c>
      <c r="F11" s="57">
        <f>+IF('Denuncias-Renuncias'!$G11=0,"-",('Denuncias-Renuncias'!K11/'Denuncias-Renuncias'!$G11))</f>
        <v>3.0295566502463053E-2</v>
      </c>
      <c r="G11" s="57">
        <f>+IF('Denuncias-Renuncias'!$G11=0,"-",('Denuncias-Renuncias'!L11/'Denuncias-Renuncias'!$G11))</f>
        <v>0.11157635467980295</v>
      </c>
      <c r="H11" s="57">
        <f>+IF('Denuncias-Renuncias'!$G11=0,"-",('Denuncias-Renuncias'!M11/'Denuncias-Renuncias'!$G11))</f>
        <v>9.088669950738916E-2</v>
      </c>
      <c r="I11" s="57">
        <f>+IF('Denuncias-Renuncias'!$G11=0,"-",('Denuncias-Renuncias'!N11/'Denuncias-Renuncias'!$G11))</f>
        <v>1.7487684729064038E-2</v>
      </c>
    </row>
    <row r="12" spans="2:9" ht="20.100000000000001" customHeight="1" thickBot="1" x14ac:dyDescent="0.25">
      <c r="B12" s="4" t="s">
        <v>198</v>
      </c>
      <c r="C12" s="58">
        <f>+IF('Denuncias-Renuncias'!$G12=0,"-",('Denuncias-Renuncias'!H12/'Denuncias-Renuncias'!$G12))</f>
        <v>8.8281114765449194E-3</v>
      </c>
      <c r="D12" s="58">
        <f>+IF('Denuncias-Renuncias'!$G12=0,"-",('Denuncias-Renuncias'!I12/'Denuncias-Renuncias'!$G12))</f>
        <v>1.7310022503029253E-4</v>
      </c>
      <c r="E12" s="58">
        <f>+IF('Denuncias-Renuncias'!$G12=0,"-",('Denuncias-Renuncias'!J12/'Denuncias-Renuncias'!$G12))</f>
        <v>0.79989613986498187</v>
      </c>
      <c r="F12" s="58">
        <f>+IF('Denuncias-Renuncias'!$G12=0,"-",('Denuncias-Renuncias'!K12/'Denuncias-Renuncias'!$G12))</f>
        <v>5.8854076510299466E-3</v>
      </c>
      <c r="G12" s="58">
        <f>+IF('Denuncias-Renuncias'!$G12=0,"-",('Denuncias-Renuncias'!L12/'Denuncias-Renuncias'!$G12))</f>
        <v>2.2849229703998615E-2</v>
      </c>
      <c r="H12" s="58">
        <f>+IF('Denuncias-Renuncias'!$G12=0,"-",('Denuncias-Renuncias'!M12/'Denuncias-Renuncias'!$G12))</f>
        <v>4.8987363683572788E-2</v>
      </c>
      <c r="I12" s="58">
        <f>+IF('Denuncias-Renuncias'!$G12=0,"-",('Denuncias-Renuncias'!N12/'Denuncias-Renuncias'!$G12))</f>
        <v>0.11338064739484162</v>
      </c>
    </row>
    <row r="13" spans="2:9" ht="20.100000000000001" customHeight="1" thickBot="1" x14ac:dyDescent="0.25">
      <c r="B13" s="4" t="s">
        <v>199</v>
      </c>
      <c r="C13" s="59">
        <f>+IF('Denuncias-Renuncias'!$G13=0,"-",('Denuncias-Renuncias'!H13/'Denuncias-Renuncias'!$G13))</f>
        <v>4.2253521126760559E-3</v>
      </c>
      <c r="D13" s="58">
        <f>+IF('Denuncias-Renuncias'!$G13=0,"-",('Denuncias-Renuncias'!I13/'Denuncias-Renuncias'!$G13))</f>
        <v>7.0422535211267609E-4</v>
      </c>
      <c r="E13" s="58">
        <f>+IF('Denuncias-Renuncias'!$G13=0,"-",('Denuncias-Renuncias'!J13/'Denuncias-Renuncias'!$G13))</f>
        <v>0.81373239436619715</v>
      </c>
      <c r="F13" s="58">
        <f>+IF('Denuncias-Renuncias'!$G13=0,"-",('Denuncias-Renuncias'!K13/'Denuncias-Renuncias'!$G13))</f>
        <v>8.0985915492957743E-3</v>
      </c>
      <c r="G13" s="58">
        <f>+IF('Denuncias-Renuncias'!$G13=0,"-",('Denuncias-Renuncias'!L13/'Denuncias-Renuncias'!$G13))</f>
        <v>5.5633802816901411E-2</v>
      </c>
      <c r="H13" s="58">
        <f>+IF('Denuncias-Renuncias'!$G13=0,"-",('Denuncias-Renuncias'!M13/'Denuncias-Renuncias'!$G13))</f>
        <v>0.11690140845070422</v>
      </c>
      <c r="I13" s="58">
        <f>+IF('Denuncias-Renuncias'!$G13=0,"-",('Denuncias-Renuncias'!N13/'Denuncias-Renuncias'!$G13))</f>
        <v>7.0422535211267609E-4</v>
      </c>
    </row>
    <row r="14" spans="2:9" ht="20.100000000000001" customHeight="1" thickBot="1" x14ac:dyDescent="0.25">
      <c r="B14" s="4" t="s">
        <v>200</v>
      </c>
      <c r="C14" s="60">
        <f>+IF('Denuncias-Renuncias'!$G14=0,"-",('Denuncias-Renuncias'!H14/'Denuncias-Renuncias'!$G14))</f>
        <v>3.5680751173708921E-3</v>
      </c>
      <c r="D14" s="58">
        <f>+IF('Denuncias-Renuncias'!$G14=0,"-",('Denuncias-Renuncias'!I14/'Denuncias-Renuncias'!$G14))</f>
        <v>3.755868544600939E-4</v>
      </c>
      <c r="E14" s="58">
        <f>+IF('Denuncias-Renuncias'!$G14=0,"-",('Denuncias-Renuncias'!J14/'Denuncias-Renuncias'!$G14))</f>
        <v>0.69671361502347418</v>
      </c>
      <c r="F14" s="58">
        <f>+IF('Denuncias-Renuncias'!$G14=0,"-",('Denuncias-Renuncias'!K14/'Denuncias-Renuncias'!$G14))</f>
        <v>1.1079812206572771E-2</v>
      </c>
      <c r="G14" s="58">
        <f>+IF('Denuncias-Renuncias'!$G14=0,"-",('Denuncias-Renuncias'!L14/'Denuncias-Renuncias'!$G14))</f>
        <v>8.2441314553990605E-2</v>
      </c>
      <c r="H14" s="58">
        <f>+IF('Denuncias-Renuncias'!$G14=0,"-",('Denuncias-Renuncias'!M14/'Denuncias-Renuncias'!$G14))</f>
        <v>0.10910798122065728</v>
      </c>
      <c r="I14" s="58">
        <f>+IF('Denuncias-Renuncias'!$G14=0,"-",('Denuncias-Renuncias'!N14/'Denuncias-Renuncias'!$G14))</f>
        <v>9.6713615023474184E-2</v>
      </c>
    </row>
    <row r="15" spans="2:9" ht="20.100000000000001" customHeight="1" thickBot="1" x14ac:dyDescent="0.25">
      <c r="B15" s="4" t="s">
        <v>201</v>
      </c>
      <c r="C15" s="60">
        <f>+IF('Denuncias-Renuncias'!$G15=0,"-",('Denuncias-Renuncias'!H15/'Denuncias-Renuncias'!$G15))</f>
        <v>1.9440124416796269E-3</v>
      </c>
      <c r="D15" s="58">
        <f>+IF('Denuncias-Renuncias'!$G15=0,"-",('Denuncias-Renuncias'!I15/'Denuncias-Renuncias'!$G15))</f>
        <v>1.1664074650077762E-3</v>
      </c>
      <c r="E15" s="58">
        <f>+IF('Denuncias-Renuncias'!$G15=0,"-",('Denuncias-Renuncias'!J15/'Denuncias-Renuncias'!$G15))</f>
        <v>0.81570762052877144</v>
      </c>
      <c r="F15" s="58">
        <f>+IF('Denuncias-Renuncias'!$G15=0,"-",('Denuncias-Renuncias'!K15/'Denuncias-Renuncias'!$G15))</f>
        <v>6.2208398133748056E-3</v>
      </c>
      <c r="G15" s="58">
        <f>+IF('Denuncias-Renuncias'!$G15=0,"-",('Denuncias-Renuncias'!L15/'Denuncias-Renuncias'!$G15))</f>
        <v>8.2037325038880254E-2</v>
      </c>
      <c r="H15" s="58">
        <f>+IF('Denuncias-Renuncias'!$G15=0,"-",('Denuncias-Renuncias'!M15/'Denuncias-Renuncias'!$G15))</f>
        <v>7.1150855365474344E-2</v>
      </c>
      <c r="I15" s="58">
        <f>+IF('Denuncias-Renuncias'!$G15=0,"-",('Denuncias-Renuncias'!N15/'Denuncias-Renuncias'!$G15))</f>
        <v>2.177293934681182E-2</v>
      </c>
    </row>
    <row r="16" spans="2:9" ht="20.100000000000001" customHeight="1" thickBot="1" x14ac:dyDescent="0.25">
      <c r="B16" s="4" t="s">
        <v>202</v>
      </c>
      <c r="C16" s="60">
        <f>+IF('Denuncias-Renuncias'!$G16=0,"-",('Denuncias-Renuncias'!H16/'Denuncias-Renuncias'!$G16))</f>
        <v>2.6809651474530832E-3</v>
      </c>
      <c r="D16" s="58">
        <f>+IF('Denuncias-Renuncias'!$G16=0,"-",('Denuncias-Renuncias'!I16/'Denuncias-Renuncias'!$G16))</f>
        <v>5.8087578194816799E-3</v>
      </c>
      <c r="E16" s="58">
        <f>+IF('Denuncias-Renuncias'!$G16=0,"-",('Denuncias-Renuncias'!J16/'Denuncias-Renuncias'!$G16))</f>
        <v>0.82037533512064342</v>
      </c>
      <c r="F16" s="58">
        <f>+IF('Denuncias-Renuncias'!$G16=0,"-",('Denuncias-Renuncias'!K16/'Denuncias-Renuncias'!$G16))</f>
        <v>1.7426273458445041E-2</v>
      </c>
      <c r="G16" s="58">
        <f>+IF('Denuncias-Renuncias'!$G16=0,"-",('Denuncias-Renuncias'!L16/'Denuncias-Renuncias'!$G16))</f>
        <v>7.0598748882931189E-2</v>
      </c>
      <c r="H16" s="58">
        <f>+IF('Denuncias-Renuncias'!$G16=0,"-",('Denuncias-Renuncias'!M16/'Denuncias-Renuncias'!$G16))</f>
        <v>6.2109025915996423E-2</v>
      </c>
      <c r="I16" s="58">
        <f>+IF('Denuncias-Renuncias'!$G16=0,"-",('Denuncias-Renuncias'!N16/'Denuncias-Renuncias'!$G16))</f>
        <v>2.100089365504915E-2</v>
      </c>
    </row>
    <row r="17" spans="2:9" ht="20.100000000000001" customHeight="1" thickBot="1" x14ac:dyDescent="0.25">
      <c r="B17" s="4" t="s">
        <v>203</v>
      </c>
      <c r="C17" s="60">
        <f>+IF('Denuncias-Renuncias'!$G17=0,"-",('Denuncias-Renuncias'!H17/'Denuncias-Renuncias'!$G17))</f>
        <v>1.2971971276349317E-2</v>
      </c>
      <c r="D17" s="58">
        <f>+IF('Denuncias-Renuncias'!$G17=0,"-",('Denuncias-Renuncias'!I17/'Denuncias-Renuncias'!$G17))</f>
        <v>5.0961315728515174E-3</v>
      </c>
      <c r="E17" s="58">
        <f>+IF('Denuncias-Renuncias'!$G17=0,"-",('Denuncias-Renuncias'!J17/'Denuncias-Renuncias'!$G17))</f>
        <v>0.657516794069956</v>
      </c>
      <c r="F17" s="58">
        <f>+IF('Denuncias-Renuncias'!$G17=0,"-",('Denuncias-Renuncias'!K17/'Denuncias-Renuncias'!$G17))</f>
        <v>1.4825110030113504E-2</v>
      </c>
      <c r="G17" s="58">
        <f>+IF('Denuncias-Renuncias'!$G17=0,"-",('Denuncias-Renuncias'!L17/'Denuncias-Renuncias'!$G17))</f>
        <v>0.24611999073430624</v>
      </c>
      <c r="H17" s="58">
        <f>+IF('Denuncias-Renuncias'!$G17=0,"-",('Denuncias-Renuncias'!M17/'Denuncias-Renuncias'!$G17))</f>
        <v>6.0690294185777163E-2</v>
      </c>
      <c r="I17" s="58">
        <f>+IF('Denuncias-Renuncias'!$G17=0,"-",('Denuncias-Renuncias'!N17/'Denuncias-Renuncias'!$G17))</f>
        <v>2.7797081306462821E-3</v>
      </c>
    </row>
    <row r="18" spans="2:9" ht="20.100000000000001" customHeight="1" thickBot="1" x14ac:dyDescent="0.25">
      <c r="B18" s="4" t="s">
        <v>204</v>
      </c>
      <c r="C18" s="60">
        <f>+IF('Denuncias-Renuncias'!$G18=0,"-",('Denuncias-Renuncias'!H18/'Denuncias-Renuncias'!$G18))</f>
        <v>8.7587245107431239E-3</v>
      </c>
      <c r="D18" s="58">
        <f>+IF('Denuncias-Renuncias'!$G18=0,"-",('Denuncias-Renuncias'!I18/'Denuncias-Renuncias'!$G18))</f>
        <v>2.7371014096072262E-4</v>
      </c>
      <c r="E18" s="58">
        <f>+IF('Denuncias-Renuncias'!$G18=0,"-",('Denuncias-Renuncias'!J18/'Denuncias-Renuncias'!$G18))</f>
        <v>0.75256603257150678</v>
      </c>
      <c r="F18" s="58">
        <f>+IF('Denuncias-Renuncias'!$G18=0,"-",('Denuncias-Renuncias'!K18/'Denuncias-Renuncias'!$G18))</f>
        <v>6.2953332420966198E-3</v>
      </c>
      <c r="G18" s="58">
        <f>+IF('Denuncias-Renuncias'!$G18=0,"-",('Denuncias-Renuncias'!L18/'Denuncias-Renuncias'!$G18))</f>
        <v>0.12193786779800192</v>
      </c>
      <c r="H18" s="58">
        <f>+IF('Denuncias-Renuncias'!$G18=0,"-",('Denuncias-Renuncias'!M18/'Denuncias-Renuncias'!$G18))</f>
        <v>0.10825236074996579</v>
      </c>
      <c r="I18" s="58">
        <f>+IF('Denuncias-Renuncias'!$G18=0,"-",('Denuncias-Renuncias'!N18/'Denuncias-Renuncias'!$G18))</f>
        <v>1.9159709867250581E-3</v>
      </c>
    </row>
    <row r="19" spans="2:9" ht="20.100000000000001" customHeight="1" thickBot="1" x14ac:dyDescent="0.25">
      <c r="B19" s="4" t="s">
        <v>205</v>
      </c>
      <c r="C19" s="60">
        <f>+IF('Denuncias-Renuncias'!$G19=0,"-",('Denuncias-Renuncias'!H19/'Denuncias-Renuncias'!$G19))</f>
        <v>0</v>
      </c>
      <c r="D19" s="58">
        <f>+IF('Denuncias-Renuncias'!$G19=0,"-",('Denuncias-Renuncias'!I19/'Denuncias-Renuncias'!$G19))</f>
        <v>0</v>
      </c>
      <c r="E19" s="58">
        <f>+IF('Denuncias-Renuncias'!$G19=0,"-",('Denuncias-Renuncias'!J19/'Denuncias-Renuncias'!$G19))</f>
        <v>0.83767535070140275</v>
      </c>
      <c r="F19" s="58">
        <f>+IF('Denuncias-Renuncias'!$G19=0,"-",('Denuncias-Renuncias'!K19/'Denuncias-Renuncias'!$G19))</f>
        <v>4.8096192384769539E-2</v>
      </c>
      <c r="G19" s="58">
        <f>+IF('Denuncias-Renuncias'!$G19=0,"-",('Denuncias-Renuncias'!L19/'Denuncias-Renuncias'!$G19))</f>
        <v>7.6152304609218444E-2</v>
      </c>
      <c r="H19" s="58">
        <f>+IF('Denuncias-Renuncias'!$G19=0,"-",('Denuncias-Renuncias'!M19/'Denuncias-Renuncias'!$G19))</f>
        <v>3.2064128256513023E-2</v>
      </c>
      <c r="I19" s="58">
        <f>+IF('Denuncias-Renuncias'!$G19=0,"-",('Denuncias-Renuncias'!N19/'Denuncias-Renuncias'!$G19))</f>
        <v>6.0120240480961923E-3</v>
      </c>
    </row>
    <row r="20" spans="2:9" ht="20.100000000000001" customHeight="1" thickBot="1" x14ac:dyDescent="0.25">
      <c r="B20" s="4" t="s">
        <v>206</v>
      </c>
      <c r="C20" s="60">
        <f>+IF('Denuncias-Renuncias'!$G20=0,"-",('Denuncias-Renuncias'!H20/'Denuncias-Renuncias'!$G20))</f>
        <v>0</v>
      </c>
      <c r="D20" s="58">
        <f>+IF('Denuncias-Renuncias'!$G20=0,"-",('Denuncias-Renuncias'!I20/'Denuncias-Renuncias'!$G20))</f>
        <v>4.4280442804428041E-2</v>
      </c>
      <c r="E20" s="58">
        <f>+IF('Denuncias-Renuncias'!$G20=0,"-",('Denuncias-Renuncias'!J20/'Denuncias-Renuncias'!$G20))</f>
        <v>0.65313653136531369</v>
      </c>
      <c r="F20" s="58">
        <f>+IF('Denuncias-Renuncias'!$G20=0,"-",('Denuncias-Renuncias'!K20/'Denuncias-Renuncias'!$G20))</f>
        <v>4.0590405904059039E-2</v>
      </c>
      <c r="G20" s="58">
        <f>+IF('Denuncias-Renuncias'!$G20=0,"-",('Denuncias-Renuncias'!L20/'Denuncias-Renuncias'!$G20))</f>
        <v>0.13284132841328414</v>
      </c>
      <c r="H20" s="58">
        <f>+IF('Denuncias-Renuncias'!$G20=0,"-",('Denuncias-Renuncias'!M20/'Denuncias-Renuncias'!$G20))</f>
        <v>4.4280442804428041E-2</v>
      </c>
      <c r="I20" s="58">
        <f>+IF('Denuncias-Renuncias'!$G20=0,"-",('Denuncias-Renuncias'!N20/'Denuncias-Renuncias'!$G20))</f>
        <v>8.4870848708487087E-2</v>
      </c>
    </row>
    <row r="21" spans="2:9" ht="20.100000000000001" customHeight="1" thickBot="1" x14ac:dyDescent="0.25">
      <c r="B21" s="4" t="s">
        <v>207</v>
      </c>
      <c r="C21" s="60">
        <f>+IF('Denuncias-Renuncias'!$G21=0,"-",('Denuncias-Renuncias'!H21/'Denuncias-Renuncias'!$G21))</f>
        <v>5.4288816503800215E-3</v>
      </c>
      <c r="D21" s="58">
        <f>+IF('Denuncias-Renuncias'!$G21=0,"-",('Denuncias-Renuncias'!I21/'Denuncias-Renuncias'!$G21))</f>
        <v>1.0857763300760044E-3</v>
      </c>
      <c r="E21" s="58">
        <f>+IF('Denuncias-Renuncias'!$G21=0,"-",('Denuncias-Renuncias'!J21/'Denuncias-Renuncias'!$G21))</f>
        <v>0.58740499457111839</v>
      </c>
      <c r="F21" s="58">
        <f>+IF('Denuncias-Renuncias'!$G21=0,"-",('Denuncias-Renuncias'!K21/'Denuncias-Renuncias'!$G21))</f>
        <v>2.5515743756786103E-2</v>
      </c>
      <c r="G21" s="58">
        <f>+IF('Denuncias-Renuncias'!$G21=0,"-",('Denuncias-Renuncias'!L21/'Denuncias-Renuncias'!$G21))</f>
        <v>0.26655808903365907</v>
      </c>
      <c r="H21" s="58">
        <f>+IF('Denuncias-Renuncias'!$G21=0,"-",('Denuncias-Renuncias'!M21/'Denuncias-Renuncias'!$G21))</f>
        <v>0.10912052117263844</v>
      </c>
      <c r="I21" s="58">
        <f>+IF('Denuncias-Renuncias'!$G21=0,"-",('Denuncias-Renuncias'!N21/'Denuncias-Renuncias'!$G21))</f>
        <v>4.8859934853420191E-3</v>
      </c>
    </row>
    <row r="22" spans="2:9" ht="20.100000000000001" customHeight="1" thickBot="1" x14ac:dyDescent="0.25">
      <c r="B22" s="4" t="s">
        <v>208</v>
      </c>
      <c r="C22" s="60">
        <f>+IF('Denuncias-Renuncias'!$G22=0,"-",('Denuncias-Renuncias'!H22/'Denuncias-Renuncias'!$G22))</f>
        <v>2.2335673261008295E-2</v>
      </c>
      <c r="D22" s="58">
        <f>+IF('Denuncias-Renuncias'!$G22=0,"-",('Denuncias-Renuncias'!I22/'Denuncias-Renuncias'!$G22))</f>
        <v>2.2335673261008296E-3</v>
      </c>
      <c r="E22" s="58">
        <f>+IF('Denuncias-Renuncias'!$G22=0,"-",('Denuncias-Renuncias'!J22/'Denuncias-Renuncias'!$G22))</f>
        <v>0.65283982131461393</v>
      </c>
      <c r="F22" s="58">
        <f>+IF('Denuncias-Renuncias'!$G22=0,"-",('Denuncias-Renuncias'!K22/'Denuncias-Renuncias'!$G22))</f>
        <v>3.4460753031269942E-2</v>
      </c>
      <c r="G22" s="58">
        <f>+IF('Denuncias-Renuncias'!$G22=0,"-",('Denuncias-Renuncias'!L22/'Denuncias-Renuncias'!$G22))</f>
        <v>0.11486917677089981</v>
      </c>
      <c r="H22" s="58">
        <f>+IF('Denuncias-Renuncias'!$G22=0,"-",('Denuncias-Renuncias'!M22/'Denuncias-Renuncias'!$G22))</f>
        <v>0.12795149968091896</v>
      </c>
      <c r="I22" s="58">
        <f>+IF('Denuncias-Renuncias'!$G22=0,"-",('Denuncias-Renuncias'!N22/'Denuncias-Renuncias'!$G22))</f>
        <v>4.530950861518826E-2</v>
      </c>
    </row>
    <row r="23" spans="2:9" ht="20.100000000000001" customHeight="1" thickBot="1" x14ac:dyDescent="0.25">
      <c r="B23" s="4" t="s">
        <v>209</v>
      </c>
      <c r="C23" s="60">
        <f>+IF('Denuncias-Renuncias'!$G23=0,"-",('Denuncias-Renuncias'!H23/'Denuncias-Renuncias'!$G23))</f>
        <v>1.4857142857142857E-2</v>
      </c>
      <c r="D23" s="58">
        <f>+IF('Denuncias-Renuncias'!$G23=0,"-",('Denuncias-Renuncias'!I23/'Denuncias-Renuncias'!$G23))</f>
        <v>3.2857142857142859E-3</v>
      </c>
      <c r="E23" s="58">
        <f>+IF('Denuncias-Renuncias'!$G23=0,"-",('Denuncias-Renuncias'!J23/'Denuncias-Renuncias'!$G23))</f>
        <v>0.70299999999999996</v>
      </c>
      <c r="F23" s="58">
        <f>+IF('Denuncias-Renuncias'!$G23=0,"-",('Denuncias-Renuncias'!K23/'Denuncias-Renuncias'!$G23))</f>
        <v>4.2999999999999997E-2</v>
      </c>
      <c r="G23" s="58">
        <f>+IF('Denuncias-Renuncias'!$G23=0,"-",('Denuncias-Renuncias'!L23/'Denuncias-Renuncias'!$G23))</f>
        <v>0.14114285714285715</v>
      </c>
      <c r="H23" s="58">
        <f>+IF('Denuncias-Renuncias'!$G23=0,"-",('Denuncias-Renuncias'!M23/'Denuncias-Renuncias'!$G23))</f>
        <v>9.0999999999999998E-2</v>
      </c>
      <c r="I23" s="58">
        <f>+IF('Denuncias-Renuncias'!$G23=0,"-",('Denuncias-Renuncias'!N23/'Denuncias-Renuncias'!$G23))</f>
        <v>3.7142857142857142E-3</v>
      </c>
    </row>
    <row r="24" spans="2:9" ht="20.100000000000001" customHeight="1" thickBot="1" x14ac:dyDescent="0.25">
      <c r="B24" s="4" t="s">
        <v>210</v>
      </c>
      <c r="C24" s="60">
        <f>+IF('Denuncias-Renuncias'!$G24=0,"-",('Denuncias-Renuncias'!H24/'Denuncias-Renuncias'!$G24))</f>
        <v>3.4652562465803394E-3</v>
      </c>
      <c r="D24" s="58">
        <f>+IF('Denuncias-Renuncias'!$G24=0,"-",('Denuncias-Renuncias'!I24/'Denuncias-Renuncias'!$G24))</f>
        <v>5.4714572314426405E-4</v>
      </c>
      <c r="E24" s="58">
        <f>+IF('Denuncias-Renuncias'!$G24=0,"-",('Denuncias-Renuncias'!J24/'Denuncias-Renuncias'!$G24))</f>
        <v>0.65639248586540211</v>
      </c>
      <c r="F24" s="58">
        <f>+IF('Denuncias-Renuncias'!$G24=0,"-",('Denuncias-Renuncias'!K24/'Denuncias-Renuncias'!$G24))</f>
        <v>1.6596753602042678E-2</v>
      </c>
      <c r="G24" s="58">
        <f>+IF('Denuncias-Renuncias'!$G24=0,"-",('Denuncias-Renuncias'!L24/'Denuncias-Renuncias'!$G24))</f>
        <v>0.11617727521429874</v>
      </c>
      <c r="H24" s="58">
        <f>+IF('Denuncias-Renuncias'!$G24=0,"-",('Denuncias-Renuncias'!M24/'Denuncias-Renuncias'!$G24))</f>
        <v>0.17691045048331205</v>
      </c>
      <c r="I24" s="58">
        <f>+IF('Denuncias-Renuncias'!$G24=0,"-",('Denuncias-Renuncias'!N24/'Denuncias-Renuncias'!$G24))</f>
        <v>2.991063286521977E-2</v>
      </c>
    </row>
    <row r="25" spans="2:9" ht="20.100000000000001" customHeight="1" thickBot="1" x14ac:dyDescent="0.25">
      <c r="B25" s="4" t="s">
        <v>211</v>
      </c>
      <c r="C25" s="60">
        <f>+IF('Denuncias-Renuncias'!$G25=0,"-",('Denuncias-Renuncias'!H25/'Denuncias-Renuncias'!$G25))</f>
        <v>1.5208235844642022E-2</v>
      </c>
      <c r="D25" s="58">
        <f>+IF('Denuncias-Renuncias'!$G25=0,"-",('Denuncias-Renuncias'!I25/'Denuncias-Renuncias'!$G25))</f>
        <v>9.3589143659335522E-4</v>
      </c>
      <c r="E25" s="58">
        <f>+IF('Denuncias-Renuncias'!$G25=0,"-",('Denuncias-Renuncias'!J25/'Denuncias-Renuncias'!$G25))</f>
        <v>0.67805334581188581</v>
      </c>
      <c r="F25" s="58">
        <f>+IF('Denuncias-Renuncias'!$G25=0,"-",('Denuncias-Renuncias'!K25/'Denuncias-Renuncias'!$G25))</f>
        <v>7.2531586335985027E-3</v>
      </c>
      <c r="G25" s="58">
        <f>+IF('Denuncias-Renuncias'!$G25=0,"-",('Denuncias-Renuncias'!L25/'Denuncias-Renuncias'!$G25))</f>
        <v>0.18951801591015444</v>
      </c>
      <c r="H25" s="58">
        <f>+IF('Denuncias-Renuncias'!$G25=0,"-",('Denuncias-Renuncias'!M25/'Denuncias-Renuncias'!$G25))</f>
        <v>6.902199344875995E-2</v>
      </c>
      <c r="I25" s="58">
        <f>+IF('Denuncias-Renuncias'!$G25=0,"-",('Denuncias-Renuncias'!N25/'Denuncias-Renuncias'!$G25))</f>
        <v>4.0009358914365932E-2</v>
      </c>
    </row>
    <row r="26" spans="2:9" ht="20.100000000000001" customHeight="1" thickBot="1" x14ac:dyDescent="0.25">
      <c r="B26" s="5" t="s">
        <v>212</v>
      </c>
      <c r="C26" s="60">
        <f>+IF('Denuncias-Renuncias'!$G26=0,"-",('Denuncias-Renuncias'!H26/'Denuncias-Renuncias'!$G26))</f>
        <v>9.9188458070333628E-3</v>
      </c>
      <c r="D26" s="58">
        <f>+IF('Denuncias-Renuncias'!$G26=0,"-",('Denuncias-Renuncias'!I26/'Denuncias-Renuncias'!$G26))</f>
        <v>4.5085662759242559E-4</v>
      </c>
      <c r="E26" s="58">
        <f>+IF('Denuncias-Renuncias'!$G26=0,"-",('Denuncias-Renuncias'!J26/'Denuncias-Renuncias'!$G26))</f>
        <v>0.609107303877367</v>
      </c>
      <c r="F26" s="58">
        <f>+IF('Denuncias-Renuncias'!$G26=0,"-",('Denuncias-Renuncias'!K26/'Denuncias-Renuncias'!$G26))</f>
        <v>3.2912533814247066E-2</v>
      </c>
      <c r="G26" s="58">
        <f>+IF('Denuncias-Renuncias'!$G26=0,"-",('Denuncias-Renuncias'!L26/'Denuncias-Renuncias'!$G26))</f>
        <v>0.10775473399458972</v>
      </c>
      <c r="H26" s="58">
        <f>+IF('Denuncias-Renuncias'!$G26=0,"-",('Denuncias-Renuncias'!M26/'Denuncias-Renuncias'!$G26))</f>
        <v>6.807935076645627E-2</v>
      </c>
      <c r="I26" s="58">
        <f>+IF('Denuncias-Renuncias'!$G26=0,"-",('Denuncias-Renuncias'!N26/'Denuncias-Renuncias'!$G26))</f>
        <v>0.17177637511271415</v>
      </c>
    </row>
    <row r="27" spans="2:9" ht="20.100000000000001" customHeight="1" thickBot="1" x14ac:dyDescent="0.25">
      <c r="B27" s="6" t="s">
        <v>213</v>
      </c>
      <c r="C27" s="60">
        <f>+IF('Denuncias-Renuncias'!$G27=0,"-",('Denuncias-Renuncias'!H27/'Denuncias-Renuncias'!$G27))</f>
        <v>0</v>
      </c>
      <c r="D27" s="58">
        <f>+IF('Denuncias-Renuncias'!$G27=0,"-",('Denuncias-Renuncias'!I27/'Denuncias-Renuncias'!$G27))</f>
        <v>0</v>
      </c>
      <c r="E27" s="58">
        <f>+IF('Denuncias-Renuncias'!$G27=0,"-",('Denuncias-Renuncias'!J27/'Denuncias-Renuncias'!$G27))</f>
        <v>0.8832951945080092</v>
      </c>
      <c r="F27" s="58">
        <f>+IF('Denuncias-Renuncias'!$G27=0,"-",('Denuncias-Renuncias'!K27/'Denuncias-Renuncias'!$G27))</f>
        <v>0</v>
      </c>
      <c r="G27" s="58">
        <f>+IF('Denuncias-Renuncias'!$G27=0,"-",('Denuncias-Renuncias'!L27/'Denuncias-Renuncias'!$G27))</f>
        <v>8.924485125858124E-2</v>
      </c>
      <c r="H27" s="58">
        <f>+IF('Denuncias-Renuncias'!$G27=0,"-",('Denuncias-Renuncias'!M27/'Denuncias-Renuncias'!$G27))</f>
        <v>2.7459954233409609E-2</v>
      </c>
      <c r="I27" s="58">
        <f>+IF('Denuncias-Renuncias'!$G27=0,"-",('Denuncias-Renuncias'!N27/'Denuncias-Renuncias'!$G27))</f>
        <v>0</v>
      </c>
    </row>
    <row r="28" spans="2:9" ht="20.100000000000001" customHeight="1" thickBot="1" x14ac:dyDescent="0.25">
      <c r="B28" s="4" t="s">
        <v>214</v>
      </c>
      <c r="C28" s="60">
        <f>+IF('Denuncias-Renuncias'!$G28=0,"-",('Denuncias-Renuncias'!H28/'Denuncias-Renuncias'!$G28))</f>
        <v>0</v>
      </c>
      <c r="D28" s="58">
        <f>+IF('Denuncias-Renuncias'!$G28=0,"-",('Denuncias-Renuncias'!I28/'Denuncias-Renuncias'!$G28))</f>
        <v>2.0876826722338203E-3</v>
      </c>
      <c r="E28" s="58">
        <f>+IF('Denuncias-Renuncias'!$G28=0,"-",('Denuncias-Renuncias'!J28/'Denuncias-Renuncias'!$G28))</f>
        <v>0.77557411273486432</v>
      </c>
      <c r="F28" s="58">
        <f>+IF('Denuncias-Renuncias'!$G28=0,"-",('Denuncias-Renuncias'!K28/'Denuncias-Renuncias'!$G28))</f>
        <v>4.3841336116910233E-2</v>
      </c>
      <c r="G28" s="58">
        <f>+IF('Denuncias-Renuncias'!$G28=0,"-",('Denuncias-Renuncias'!L28/'Denuncias-Renuncias'!$G28))</f>
        <v>0.1430062630480167</v>
      </c>
      <c r="H28" s="58">
        <f>+IF('Denuncias-Renuncias'!$G28=0,"-",('Denuncias-Renuncias'!M28/'Denuncias-Renuncias'!$G28))</f>
        <v>3.2359081419624215E-2</v>
      </c>
      <c r="I28" s="58">
        <f>+IF('Denuncias-Renuncias'!$G28=0,"-",('Denuncias-Renuncias'!N28/'Denuncias-Renuncias'!$G28))</f>
        <v>3.1315240083507308E-3</v>
      </c>
    </row>
    <row r="29" spans="2:9" ht="20.100000000000001" customHeight="1" thickBot="1" x14ac:dyDescent="0.25">
      <c r="B29" s="4" t="s">
        <v>215</v>
      </c>
      <c r="C29" s="60">
        <f>+IF('Denuncias-Renuncias'!$G29=0,"-",('Denuncias-Renuncias'!H29/'Denuncias-Renuncias'!$G29))</f>
        <v>9.42507068803016E-4</v>
      </c>
      <c r="D29" s="58">
        <f>+IF('Denuncias-Renuncias'!$G29=0,"-",('Denuncias-Renuncias'!I29/'Denuncias-Renuncias'!$G29))</f>
        <v>0</v>
      </c>
      <c r="E29" s="58">
        <f>+IF('Denuncias-Renuncias'!$G29=0,"-",('Denuncias-Renuncias'!J29/'Denuncias-Renuncias'!$G29))</f>
        <v>0.93779453345900099</v>
      </c>
      <c r="F29" s="58">
        <f>+IF('Denuncias-Renuncias'!$G29=0,"-",('Denuncias-Renuncias'!K29/'Denuncias-Renuncias'!$G29))</f>
        <v>8.4825636192271438E-3</v>
      </c>
      <c r="G29" s="58">
        <f>+IF('Denuncias-Renuncias'!$G29=0,"-",('Denuncias-Renuncias'!L29/'Denuncias-Renuncias'!$G29))</f>
        <v>2.2620169651272386E-2</v>
      </c>
      <c r="H29" s="58">
        <f>+IF('Denuncias-Renuncias'!$G29=0,"-",('Denuncias-Renuncias'!M29/'Denuncias-Renuncias'!$G29))</f>
        <v>2.9217719132893498E-2</v>
      </c>
      <c r="I29" s="58">
        <f>+IF('Denuncias-Renuncias'!$G29=0,"-",('Denuncias-Renuncias'!N29/'Denuncias-Renuncias'!$G29))</f>
        <v>9.42507068803016E-4</v>
      </c>
    </row>
    <row r="30" spans="2:9" ht="20.100000000000001" customHeight="1" thickBot="1" x14ac:dyDescent="0.25">
      <c r="B30" s="4" t="s">
        <v>216</v>
      </c>
      <c r="C30" s="60">
        <f>+IF('Denuncias-Renuncias'!$G30=0,"-",('Denuncias-Renuncias'!H30/'Denuncias-Renuncias'!$G30))</f>
        <v>0</v>
      </c>
      <c r="D30" s="58">
        <f>+IF('Denuncias-Renuncias'!$G30=0,"-",('Denuncias-Renuncias'!I30/'Denuncias-Renuncias'!$G30))</f>
        <v>0</v>
      </c>
      <c r="E30" s="58">
        <f>+IF('Denuncias-Renuncias'!$G30=0,"-",('Denuncias-Renuncias'!J30/'Denuncias-Renuncias'!$G30))</f>
        <v>0.98280802292263614</v>
      </c>
      <c r="F30" s="58">
        <f>+IF('Denuncias-Renuncias'!$G30=0,"-",('Denuncias-Renuncias'!K30/'Denuncias-Renuncias'!$G30))</f>
        <v>0</v>
      </c>
      <c r="G30" s="58">
        <f>+IF('Denuncias-Renuncias'!$G30=0,"-",('Denuncias-Renuncias'!L30/'Denuncias-Renuncias'!$G30))</f>
        <v>1.7191977077363897E-2</v>
      </c>
      <c r="H30" s="58">
        <f>+IF('Denuncias-Renuncias'!$G30=0,"-",('Denuncias-Renuncias'!M30/'Denuncias-Renuncias'!$G30))</f>
        <v>0</v>
      </c>
      <c r="I30" s="58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217</v>
      </c>
      <c r="C31" s="60">
        <f>+IF('Denuncias-Renuncias'!$G31=0,"-",('Denuncias-Renuncias'!H31/'Denuncias-Renuncias'!$G31))</f>
        <v>0</v>
      </c>
      <c r="D31" s="58">
        <f>+IF('Denuncias-Renuncias'!$G31=0,"-",('Denuncias-Renuncias'!I31/'Denuncias-Renuncias'!$G31))</f>
        <v>0</v>
      </c>
      <c r="E31" s="58">
        <f>+IF('Denuncias-Renuncias'!$G31=0,"-",('Denuncias-Renuncias'!J31/'Denuncias-Renuncias'!$G31))</f>
        <v>0.88145315487571707</v>
      </c>
      <c r="F31" s="58">
        <f>+IF('Denuncias-Renuncias'!$G31=0,"-",('Denuncias-Renuncias'!K31/'Denuncias-Renuncias'!$G31))</f>
        <v>3.8240917782026767E-3</v>
      </c>
      <c r="G31" s="58">
        <f>+IF('Denuncias-Renuncias'!$G31=0,"-",('Denuncias-Renuncias'!L31/'Denuncias-Renuncias'!$G31))</f>
        <v>6.8833652007648183E-2</v>
      </c>
      <c r="H31" s="58">
        <f>+IF('Denuncias-Renuncias'!$G31=0,"-",('Denuncias-Renuncias'!M31/'Denuncias-Renuncias'!$G31))</f>
        <v>4.5889101338432124E-2</v>
      </c>
      <c r="I31" s="58">
        <f>+IF('Denuncias-Renuncias'!$G31=0,"-",('Denuncias-Renuncias'!N31/'Denuncias-Renuncias'!$G31))</f>
        <v>0</v>
      </c>
    </row>
    <row r="32" spans="2:9" ht="20.100000000000001" customHeight="1" thickBot="1" x14ac:dyDescent="0.25">
      <c r="B32" s="4" t="s">
        <v>218</v>
      </c>
      <c r="C32" s="60">
        <f>+IF('Denuncias-Renuncias'!$G32=0,"-",('Denuncias-Renuncias'!H32/'Denuncias-Renuncias'!$G32))</f>
        <v>0</v>
      </c>
      <c r="D32" s="58">
        <f>+IF('Denuncias-Renuncias'!$G32=0,"-",('Denuncias-Renuncias'!I32/'Denuncias-Renuncias'!$G32))</f>
        <v>0</v>
      </c>
      <c r="E32" s="58">
        <f>+IF('Denuncias-Renuncias'!$G32=0,"-",('Denuncias-Renuncias'!J32/'Denuncias-Renuncias'!$G32))</f>
        <v>0.96478873239436624</v>
      </c>
      <c r="F32" s="58">
        <f>+IF('Denuncias-Renuncias'!$G32=0,"-",('Denuncias-Renuncias'!K32/'Denuncias-Renuncias'!$G32))</f>
        <v>1.7605633802816902E-3</v>
      </c>
      <c r="G32" s="58">
        <f>+IF('Denuncias-Renuncias'!$G32=0,"-",('Denuncias-Renuncias'!L32/'Denuncias-Renuncias'!$G32))</f>
        <v>2.464788732394366E-2</v>
      </c>
      <c r="H32" s="58">
        <f>+IF('Denuncias-Renuncias'!$G32=0,"-",('Denuncias-Renuncias'!M32/'Denuncias-Renuncias'!$G32))</f>
        <v>8.8028169014084511E-3</v>
      </c>
      <c r="I32" s="58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219</v>
      </c>
      <c r="C33" s="60">
        <f>+IF('Denuncias-Renuncias'!$G33=0,"-",('Denuncias-Renuncias'!H33/'Denuncias-Renuncias'!$G33))</f>
        <v>0</v>
      </c>
      <c r="D33" s="58">
        <f>+IF('Denuncias-Renuncias'!$G33=0,"-",('Denuncias-Renuncias'!I33/'Denuncias-Renuncias'!$G33))</f>
        <v>9.5238095238095247E-3</v>
      </c>
      <c r="E33" s="58">
        <f>+IF('Denuncias-Renuncias'!$G33=0,"-",('Denuncias-Renuncias'!J33/'Denuncias-Renuncias'!$G33))</f>
        <v>0.79523809523809519</v>
      </c>
      <c r="F33" s="58">
        <f>+IF('Denuncias-Renuncias'!$G33=0,"-",('Denuncias-Renuncias'!K33/'Denuncias-Renuncias'!$G33))</f>
        <v>1.9047619047619049E-2</v>
      </c>
      <c r="G33" s="58">
        <f>+IF('Denuncias-Renuncias'!$G33=0,"-",('Denuncias-Renuncias'!L33/'Denuncias-Renuncias'!$G33))</f>
        <v>8.0952380952380956E-2</v>
      </c>
      <c r="H33" s="58">
        <f>+IF('Denuncias-Renuncias'!$G33=0,"-",('Denuncias-Renuncias'!M33/'Denuncias-Renuncias'!$G33))</f>
        <v>1.9047619047619049E-2</v>
      </c>
      <c r="I33" s="58">
        <f>+IF('Denuncias-Renuncias'!$G33=0,"-",('Denuncias-Renuncias'!N33/'Denuncias-Renuncias'!$G33))</f>
        <v>7.6190476190476197E-2</v>
      </c>
    </row>
    <row r="34" spans="2:9" ht="20.100000000000001" customHeight="1" thickBot="1" x14ac:dyDescent="0.25">
      <c r="B34" s="4" t="s">
        <v>220</v>
      </c>
      <c r="C34" s="60">
        <f>+IF('Denuncias-Renuncias'!$G34=0,"-",('Denuncias-Renuncias'!H34/'Denuncias-Renuncias'!$G34))</f>
        <v>1.0810810810810811E-2</v>
      </c>
      <c r="D34" s="58">
        <f>+IF('Denuncias-Renuncias'!$G34=0,"-",('Denuncias-Renuncias'!I34/'Denuncias-Renuncias'!$G34))</f>
        <v>3.8610038610038611E-3</v>
      </c>
      <c r="E34" s="58">
        <f>+IF('Denuncias-Renuncias'!$G34=0,"-",('Denuncias-Renuncias'!J34/'Denuncias-Renuncias'!$G34))</f>
        <v>0.65482625482625478</v>
      </c>
      <c r="F34" s="58">
        <f>+IF('Denuncias-Renuncias'!$G34=0,"-",('Denuncias-Renuncias'!K34/'Denuncias-Renuncias'!$G34))</f>
        <v>3.7065637065637064E-2</v>
      </c>
      <c r="G34" s="58">
        <f>+IF('Denuncias-Renuncias'!$G34=0,"-",('Denuncias-Renuncias'!L34/'Denuncias-Renuncias'!$G34))</f>
        <v>0.27953667953667954</v>
      </c>
      <c r="H34" s="58">
        <f>+IF('Denuncias-Renuncias'!$G34=0,"-",('Denuncias-Renuncias'!M34/'Denuncias-Renuncias'!$G34))</f>
        <v>1.3899613899613899E-2</v>
      </c>
      <c r="I34" s="58">
        <f>+IF('Denuncias-Renuncias'!$G34=0,"-",('Denuncias-Renuncias'!N34/'Denuncias-Renuncias'!$G34))</f>
        <v>0</v>
      </c>
    </row>
    <row r="35" spans="2:9" ht="20.100000000000001" customHeight="1" thickBot="1" x14ac:dyDescent="0.25">
      <c r="B35" s="4" t="s">
        <v>221</v>
      </c>
      <c r="C35" s="60">
        <f>+IF('Denuncias-Renuncias'!$G35=0,"-",('Denuncias-Renuncias'!H35/'Denuncias-Renuncias'!$G35))</f>
        <v>1.1363636363636364E-2</v>
      </c>
      <c r="D35" s="58">
        <f>+IF('Denuncias-Renuncias'!$G35=0,"-",('Denuncias-Renuncias'!I35/'Denuncias-Renuncias'!$G35))</f>
        <v>1.5151515151515152E-2</v>
      </c>
      <c r="E35" s="58">
        <f>+IF('Denuncias-Renuncias'!$G35=0,"-",('Denuncias-Renuncias'!J35/'Denuncias-Renuncias'!$G35))</f>
        <v>0.8257575757575758</v>
      </c>
      <c r="F35" s="58">
        <f>+IF('Denuncias-Renuncias'!$G35=0,"-",('Denuncias-Renuncias'!K35/'Denuncias-Renuncias'!$G35))</f>
        <v>8.7121212121212127E-2</v>
      </c>
      <c r="G35" s="58">
        <f>+IF('Denuncias-Renuncias'!$G35=0,"-",('Denuncias-Renuncias'!L35/'Denuncias-Renuncias'!$G35))</f>
        <v>4.924242424242424E-2</v>
      </c>
      <c r="H35" s="58">
        <f>+IF('Denuncias-Renuncias'!$G35=0,"-",('Denuncias-Renuncias'!M35/'Denuncias-Renuncias'!$G35))</f>
        <v>1.1363636363636364E-2</v>
      </c>
      <c r="I35" s="58">
        <f>+IF('Denuncias-Renuncias'!$G35=0,"-",('Denuncias-Renuncias'!N35/'Denuncias-Renuncias'!$G35))</f>
        <v>0</v>
      </c>
    </row>
    <row r="36" spans="2:9" ht="20.100000000000001" customHeight="1" thickBot="1" x14ac:dyDescent="0.25">
      <c r="B36" s="4" t="s">
        <v>222</v>
      </c>
      <c r="C36" s="60">
        <f>+IF('Denuncias-Renuncias'!$G36=0,"-",('Denuncias-Renuncias'!H36/'Denuncias-Renuncias'!$G36))</f>
        <v>1.001001001001001E-3</v>
      </c>
      <c r="D36" s="58">
        <f>+IF('Denuncias-Renuncias'!$G36=0,"-",('Denuncias-Renuncias'!I36/'Denuncias-Renuncias'!$G36))</f>
        <v>0</v>
      </c>
      <c r="E36" s="58">
        <f>+IF('Denuncias-Renuncias'!$G36=0,"-",('Denuncias-Renuncias'!J36/'Denuncias-Renuncias'!$G36))</f>
        <v>0.79179179179179182</v>
      </c>
      <c r="F36" s="58">
        <f>+IF('Denuncias-Renuncias'!$G36=0,"-",('Denuncias-Renuncias'!K36/'Denuncias-Renuncias'!$G36))</f>
        <v>6.006006006006006E-3</v>
      </c>
      <c r="G36" s="58">
        <f>+IF('Denuncias-Renuncias'!$G36=0,"-",('Denuncias-Renuncias'!L36/'Denuncias-Renuncias'!$G36))</f>
        <v>0.12212212212212212</v>
      </c>
      <c r="H36" s="58">
        <f>+IF('Denuncias-Renuncias'!$G36=0,"-",('Denuncias-Renuncias'!M36/'Denuncias-Renuncias'!$G36))</f>
        <v>7.7077077077077075E-2</v>
      </c>
      <c r="I36" s="58">
        <f>+IF('Denuncias-Renuncias'!$G36=0,"-",('Denuncias-Renuncias'!N36/'Denuncias-Renuncias'!$G36))</f>
        <v>2.002002002002002E-3</v>
      </c>
    </row>
    <row r="37" spans="2:9" ht="20.100000000000001" customHeight="1" thickBot="1" x14ac:dyDescent="0.25">
      <c r="B37" s="4" t="s">
        <v>223</v>
      </c>
      <c r="C37" s="60">
        <f>+IF('Denuncias-Renuncias'!$G37=0,"-",('Denuncias-Renuncias'!H37/'Denuncias-Renuncias'!$G37))</f>
        <v>6.1236987140232701E-4</v>
      </c>
      <c r="D37" s="58">
        <f>+IF('Denuncias-Renuncias'!$G37=0,"-",('Denuncias-Renuncias'!I37/'Denuncias-Renuncias'!$G37))</f>
        <v>1.224739742804654E-3</v>
      </c>
      <c r="E37" s="58">
        <f>+IF('Denuncias-Renuncias'!$G37=0,"-",('Denuncias-Renuncias'!J37/'Denuncias-Renuncias'!$G37))</f>
        <v>0.77464788732394363</v>
      </c>
      <c r="F37" s="58">
        <f>+IF('Denuncias-Renuncias'!$G37=0,"-",('Denuncias-Renuncias'!K37/'Denuncias-Renuncias'!$G37))</f>
        <v>2.6944274341702389E-2</v>
      </c>
      <c r="G37" s="58">
        <f>+IF('Denuncias-Renuncias'!$G37=0,"-",('Denuncias-Renuncias'!L37/'Denuncias-Renuncias'!$G37))</f>
        <v>0.11635027556644213</v>
      </c>
      <c r="H37" s="58">
        <f>+IF('Denuncias-Renuncias'!$G37=0,"-",('Denuncias-Renuncias'!M37/'Denuncias-Renuncias'!$G37))</f>
        <v>7.2259644825474589E-2</v>
      </c>
      <c r="I37" s="58">
        <f>+IF('Denuncias-Renuncias'!$G37=0,"-",('Denuncias-Renuncias'!N37/'Denuncias-Renuncias'!$G37))</f>
        <v>7.9608083282302518E-3</v>
      </c>
    </row>
    <row r="38" spans="2:9" ht="20.100000000000001" customHeight="1" thickBot="1" x14ac:dyDescent="0.25">
      <c r="B38" s="4" t="s">
        <v>224</v>
      </c>
      <c r="C38" s="60">
        <f>+IF('Denuncias-Renuncias'!$G38=0,"-",('Denuncias-Renuncias'!H38/'Denuncias-Renuncias'!$G38))</f>
        <v>5.0387596899224806E-2</v>
      </c>
      <c r="D38" s="58">
        <f>+IF('Denuncias-Renuncias'!$G38=0,"-",('Denuncias-Renuncias'!I38/'Denuncias-Renuncias'!$G38))</f>
        <v>3.875968992248062E-3</v>
      </c>
      <c r="E38" s="58">
        <f>+IF('Denuncias-Renuncias'!$G38=0,"-",('Denuncias-Renuncias'!J38/'Denuncias-Renuncias'!$G38))</f>
        <v>0.75193798449612403</v>
      </c>
      <c r="F38" s="58">
        <f>+IF('Denuncias-Renuncias'!$G38=0,"-",('Denuncias-Renuncias'!K38/'Denuncias-Renuncias'!$G38))</f>
        <v>2.3255813953488372E-2</v>
      </c>
      <c r="G38" s="58">
        <f>+IF('Denuncias-Renuncias'!$G38=0,"-",('Denuncias-Renuncias'!L38/'Denuncias-Renuncias'!$G38))</f>
        <v>5.232558139534884E-2</v>
      </c>
      <c r="H38" s="58">
        <f>+IF('Denuncias-Renuncias'!$G38=0,"-",('Denuncias-Renuncias'!M38/'Denuncias-Renuncias'!$G38))</f>
        <v>0.11821705426356589</v>
      </c>
      <c r="I38" s="58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225</v>
      </c>
      <c r="C39" s="60">
        <f>+IF('Denuncias-Renuncias'!$G39=0,"-",('Denuncias-Renuncias'!H39/'Denuncias-Renuncias'!$G39))</f>
        <v>1.6483516483516484E-2</v>
      </c>
      <c r="D39" s="58">
        <f>+IF('Denuncias-Renuncias'!$G39=0,"-",('Denuncias-Renuncias'!I39/'Denuncias-Renuncias'!$G39))</f>
        <v>0</v>
      </c>
      <c r="E39" s="58">
        <f>+IF('Denuncias-Renuncias'!$G39=0,"-",('Denuncias-Renuncias'!J39/'Denuncias-Renuncias'!$G39))</f>
        <v>0.5252747252747253</v>
      </c>
      <c r="F39" s="58">
        <f>+IF('Denuncias-Renuncias'!$G39=0,"-",('Denuncias-Renuncias'!K39/'Denuncias-Renuncias'!$G39))</f>
        <v>5.4945054945054949E-3</v>
      </c>
      <c r="G39" s="58">
        <f>+IF('Denuncias-Renuncias'!$G39=0,"-",('Denuncias-Renuncias'!L39/'Denuncias-Renuncias'!$G39))</f>
        <v>0.14175824175824175</v>
      </c>
      <c r="H39" s="58">
        <f>+IF('Denuncias-Renuncias'!$G39=0,"-",('Denuncias-Renuncias'!M39/'Denuncias-Renuncias'!$G39))</f>
        <v>6.4835164835164841E-2</v>
      </c>
      <c r="I39" s="58">
        <f>+IF('Denuncias-Renuncias'!$G39=0,"-",('Denuncias-Renuncias'!N39/'Denuncias-Renuncias'!$G39))</f>
        <v>0.24615384615384617</v>
      </c>
    </row>
    <row r="40" spans="2:9" ht="20.100000000000001" customHeight="1" thickBot="1" x14ac:dyDescent="0.25">
      <c r="B40" s="4" t="s">
        <v>226</v>
      </c>
      <c r="C40" s="60">
        <f>+IF('Denuncias-Renuncias'!$G40=0,"-",('Denuncias-Renuncias'!H40/'Denuncias-Renuncias'!$G40))</f>
        <v>8.7912087912087912E-4</v>
      </c>
      <c r="D40" s="58">
        <f>+IF('Denuncias-Renuncias'!$G40=0,"-",('Denuncias-Renuncias'!I40/'Denuncias-Renuncias'!$G40))</f>
        <v>0</v>
      </c>
      <c r="E40" s="58">
        <f>+IF('Denuncias-Renuncias'!$G40=0,"-",('Denuncias-Renuncias'!J40/'Denuncias-Renuncias'!$G40))</f>
        <v>0.83868131868131868</v>
      </c>
      <c r="F40" s="58">
        <f>+IF('Denuncias-Renuncias'!$G40=0,"-",('Denuncias-Renuncias'!K40/'Denuncias-Renuncias'!$G40))</f>
        <v>7.032967032967033E-3</v>
      </c>
      <c r="G40" s="58">
        <f>+IF('Denuncias-Renuncias'!$G40=0,"-",('Denuncias-Renuncias'!L40/'Denuncias-Renuncias'!$G40))</f>
        <v>0.10153846153846154</v>
      </c>
      <c r="H40" s="58">
        <f>+IF('Denuncias-Renuncias'!$G40=0,"-",('Denuncias-Renuncias'!M40/'Denuncias-Renuncias'!$G40))</f>
        <v>3.5164835164835165E-2</v>
      </c>
      <c r="I40" s="58">
        <f>+IF('Denuncias-Renuncias'!$G40=0,"-",('Denuncias-Renuncias'!N40/'Denuncias-Renuncias'!$G40))</f>
        <v>1.6703296703296705E-2</v>
      </c>
    </row>
    <row r="41" spans="2:9" ht="20.100000000000001" customHeight="1" thickBot="1" x14ac:dyDescent="0.25">
      <c r="B41" s="4" t="s">
        <v>227</v>
      </c>
      <c r="C41" s="60">
        <f>+IF('Denuncias-Renuncias'!$G41=0,"-",('Denuncias-Renuncias'!H41/'Denuncias-Renuncias'!$G41))</f>
        <v>1.8327459147709068E-2</v>
      </c>
      <c r="D41" s="58">
        <f>+IF('Denuncias-Renuncias'!$G41=0,"-",('Denuncias-Renuncias'!I41/'Denuncias-Renuncias'!$G41))</f>
        <v>8.9714834988785649E-4</v>
      </c>
      <c r="E41" s="58">
        <f>+IF('Denuncias-Renuncias'!$G41=0,"-",('Denuncias-Renuncias'!J41/'Denuncias-Renuncias'!$G41))</f>
        <v>0.687407882089074</v>
      </c>
      <c r="F41" s="58">
        <f>+IF('Denuncias-Renuncias'!$G41=0,"-",('Denuncias-Renuncias'!K41/'Denuncias-Renuncias'!$G41))</f>
        <v>1.9032361422620953E-2</v>
      </c>
      <c r="G41" s="58">
        <f>+IF('Denuncias-Renuncias'!$G41=0,"-",('Denuncias-Renuncias'!L41/'Denuncias-Renuncias'!$G41))</f>
        <v>0.18148029477731498</v>
      </c>
      <c r="H41" s="58">
        <f>+IF('Denuncias-Renuncias'!$G41=0,"-",('Denuncias-Renuncias'!M41/'Denuncias-Renuncias'!$G41))</f>
        <v>8.7536046139057994E-2</v>
      </c>
      <c r="I41" s="58">
        <f>+IF('Denuncias-Renuncias'!$G41=0,"-",('Denuncias-Renuncias'!N41/'Denuncias-Renuncias'!$G41))</f>
        <v>5.3188080743351487E-3</v>
      </c>
    </row>
    <row r="42" spans="2:9" ht="20.100000000000001" customHeight="1" thickBot="1" x14ac:dyDescent="0.25">
      <c r="B42" s="4" t="s">
        <v>228</v>
      </c>
      <c r="C42" s="60">
        <f>+IF('Denuncias-Renuncias'!$G42=0,"-",('Denuncias-Renuncias'!H42/'Denuncias-Renuncias'!$G42))</f>
        <v>2.9487652045705861E-3</v>
      </c>
      <c r="D42" s="58">
        <f>+IF('Denuncias-Renuncias'!$G42=0,"-",('Denuncias-Renuncias'!I42/'Denuncias-Renuncias'!$G42))</f>
        <v>0</v>
      </c>
      <c r="E42" s="58">
        <f>+IF('Denuncias-Renuncias'!$G42=0,"-",('Denuncias-Renuncias'!J42/'Denuncias-Renuncias'!$G42))</f>
        <v>0.81570217471433837</v>
      </c>
      <c r="F42" s="58">
        <f>+IF('Denuncias-Renuncias'!$G42=0,"-",('Denuncias-Renuncias'!K42/'Denuncias-Renuncias'!$G42))</f>
        <v>1.1426465167711021E-2</v>
      </c>
      <c r="G42" s="58">
        <f>+IF('Denuncias-Renuncias'!$G42=0,"-",('Denuncias-Renuncias'!L42/'Denuncias-Renuncias'!$G42))</f>
        <v>7.9985256173977143E-2</v>
      </c>
      <c r="H42" s="58">
        <f>+IF('Denuncias-Renuncias'!$G42=0,"-",('Denuncias-Renuncias'!M42/'Denuncias-Renuncias'!$G42))</f>
        <v>6.3029856247696275E-2</v>
      </c>
      <c r="I42" s="58">
        <f>+IF('Denuncias-Renuncias'!$G42=0,"-",('Denuncias-Renuncias'!N42/'Denuncias-Renuncias'!$G42))</f>
        <v>2.6907482491706599E-2</v>
      </c>
    </row>
    <row r="43" spans="2:9" ht="20.100000000000001" customHeight="1" thickBot="1" x14ac:dyDescent="0.25">
      <c r="B43" s="4" t="s">
        <v>229</v>
      </c>
      <c r="C43" s="60">
        <f>+IF('Denuncias-Renuncias'!$G43=0,"-",('Denuncias-Renuncias'!H43/'Denuncias-Renuncias'!$G43))</f>
        <v>0</v>
      </c>
      <c r="D43" s="58">
        <f>+IF('Denuncias-Renuncias'!$G43=0,"-",('Denuncias-Renuncias'!I43/'Denuncias-Renuncias'!$G43))</f>
        <v>2.8490028490028491E-3</v>
      </c>
      <c r="E43" s="58">
        <f>+IF('Denuncias-Renuncias'!$G43=0,"-",('Denuncias-Renuncias'!J43/'Denuncias-Renuncias'!$G43))</f>
        <v>0.85868945868945867</v>
      </c>
      <c r="F43" s="58">
        <f>+IF('Denuncias-Renuncias'!$G43=0,"-",('Denuncias-Renuncias'!K43/'Denuncias-Renuncias'!$G43))</f>
        <v>2.45014245014245E-2</v>
      </c>
      <c r="G43" s="58">
        <f>+IF('Denuncias-Renuncias'!$G43=0,"-",('Denuncias-Renuncias'!L43/'Denuncias-Renuncias'!$G43))</f>
        <v>7.9202279202279208E-2</v>
      </c>
      <c r="H43" s="58">
        <f>+IF('Denuncias-Renuncias'!$G43=0,"-",('Denuncias-Renuncias'!M43/'Denuncias-Renuncias'!$G43))</f>
        <v>3.4757834757834755E-2</v>
      </c>
      <c r="I43" s="58">
        <f>+IF('Denuncias-Renuncias'!$G43=0,"-",('Denuncias-Renuncias'!N43/'Denuncias-Renuncias'!$G43))</f>
        <v>0</v>
      </c>
    </row>
    <row r="44" spans="2:9" ht="20.100000000000001" customHeight="1" thickBot="1" x14ac:dyDescent="0.25">
      <c r="B44" s="4" t="s">
        <v>230</v>
      </c>
      <c r="C44" s="60">
        <f>+IF('Denuncias-Renuncias'!$G44=0,"-",('Denuncias-Renuncias'!H44/'Denuncias-Renuncias'!$G44))</f>
        <v>1.3568521031207597E-3</v>
      </c>
      <c r="D44" s="58">
        <f>+IF('Denuncias-Renuncias'!$G44=0,"-",('Denuncias-Renuncias'!I44/'Denuncias-Renuncias'!$G44))</f>
        <v>0</v>
      </c>
      <c r="E44" s="58">
        <f>+IF('Denuncias-Renuncias'!$G44=0,"-",('Denuncias-Renuncias'!J44/'Denuncias-Renuncias'!$G44))</f>
        <v>0.77374491180461324</v>
      </c>
      <c r="F44" s="58">
        <f>+IF('Denuncias-Renuncias'!$G44=0,"-",('Denuncias-Renuncias'!K44/'Denuncias-Renuncias'!$G44))</f>
        <v>3.0529172320217096E-3</v>
      </c>
      <c r="G44" s="58">
        <f>+IF('Denuncias-Renuncias'!$G44=0,"-",('Denuncias-Renuncias'!L44/'Denuncias-Renuncias'!$G44))</f>
        <v>0.14043419267299864</v>
      </c>
      <c r="H44" s="58">
        <f>+IF('Denuncias-Renuncias'!$G44=0,"-",('Denuncias-Renuncias'!M44/'Denuncias-Renuncias'!$G44))</f>
        <v>6.1397557666214381E-2</v>
      </c>
      <c r="I44" s="58">
        <f>+IF('Denuncias-Renuncias'!$G44=0,"-",('Denuncias-Renuncias'!N44/'Denuncias-Renuncias'!$G44))</f>
        <v>2.0013568521031207E-2</v>
      </c>
    </row>
    <row r="45" spans="2:9" ht="20.100000000000001" customHeight="1" thickBot="1" x14ac:dyDescent="0.25">
      <c r="B45" s="4" t="s">
        <v>231</v>
      </c>
      <c r="C45" s="60">
        <f>+IF('Denuncias-Renuncias'!$G45=0,"-",('Denuncias-Renuncias'!H45/'Denuncias-Renuncias'!$G45))</f>
        <v>5.0102249488752559E-3</v>
      </c>
      <c r="D45" s="58">
        <f>+IF('Denuncias-Renuncias'!$G45=0,"-",('Denuncias-Renuncias'!I45/'Denuncias-Renuncias'!$G45))</f>
        <v>5.0102249488752559E-3</v>
      </c>
      <c r="E45" s="58">
        <f>+IF('Denuncias-Renuncias'!$G45=0,"-",('Denuncias-Renuncias'!J45/'Denuncias-Renuncias'!$G45))</f>
        <v>0.71472392638036808</v>
      </c>
      <c r="F45" s="58">
        <f>+IF('Denuncias-Renuncias'!$G45=0,"-",('Denuncias-Renuncias'!K45/'Denuncias-Renuncias'!$G45))</f>
        <v>2.2494887525562373E-2</v>
      </c>
      <c r="G45" s="58">
        <f>+IF('Denuncias-Renuncias'!$G45=0,"-",('Denuncias-Renuncias'!L45/'Denuncias-Renuncias'!$G45))</f>
        <v>0.14038854805725973</v>
      </c>
      <c r="H45" s="58">
        <f>+IF('Denuncias-Renuncias'!$G45=0,"-",('Denuncias-Renuncias'!M45/'Denuncias-Renuncias'!$G45))</f>
        <v>0.10316973415132924</v>
      </c>
      <c r="I45" s="58">
        <f>+IF('Denuncias-Renuncias'!$G45=0,"-",('Denuncias-Renuncias'!N45/'Denuncias-Renuncias'!$G45))</f>
        <v>9.202453987730062E-3</v>
      </c>
    </row>
    <row r="46" spans="2:9" ht="20.100000000000001" customHeight="1" thickBot="1" x14ac:dyDescent="0.25">
      <c r="B46" s="4" t="s">
        <v>232</v>
      </c>
      <c r="C46" s="60">
        <f>+IF('Denuncias-Renuncias'!$G46=0,"-",('Denuncias-Renuncias'!H46/'Denuncias-Renuncias'!$G46))</f>
        <v>3.07771223390613E-3</v>
      </c>
      <c r="D46" s="58">
        <f>+IF('Denuncias-Renuncias'!$G46=0,"-",('Denuncias-Renuncias'!I46/'Denuncias-Renuncias'!$G46))</f>
        <v>0</v>
      </c>
      <c r="E46" s="58">
        <f>+IF('Denuncias-Renuncias'!$G46=0,"-",('Denuncias-Renuncias'!J46/'Denuncias-Renuncias'!$G46))</f>
        <v>0.51243908694537066</v>
      </c>
      <c r="F46" s="58">
        <f>+IF('Denuncias-Renuncias'!$G46=0,"-",('Denuncias-Renuncias'!K46/'Denuncias-Renuncias'!$G46))</f>
        <v>2.5647601949217746E-3</v>
      </c>
      <c r="G46" s="58">
        <f>+IF('Denuncias-Renuncias'!$G46=0,"-",('Denuncias-Renuncias'!L46/'Denuncias-Renuncias'!$G46))</f>
        <v>2.462169787124904E-2</v>
      </c>
      <c r="H46" s="58">
        <f>+IF('Denuncias-Renuncias'!$G46=0,"-",('Denuncias-Renuncias'!M46/'Denuncias-Renuncias'!$G46))</f>
        <v>5.6168248268786872E-2</v>
      </c>
      <c r="I46" s="58">
        <f>+IF('Denuncias-Renuncias'!$G46=0,"-",('Denuncias-Renuncias'!N46/'Denuncias-Renuncias'!$G46))</f>
        <v>0.4011284944857656</v>
      </c>
    </row>
    <row r="47" spans="2:9" ht="20.100000000000001" customHeight="1" thickBot="1" x14ac:dyDescent="0.25">
      <c r="B47" s="4" t="s">
        <v>233</v>
      </c>
      <c r="C47" s="60">
        <f>+IF('Denuncias-Renuncias'!$G47=0,"-",('Denuncias-Renuncias'!H47/'Denuncias-Renuncias'!$G47))</f>
        <v>1.8778614107239855E-2</v>
      </c>
      <c r="D47" s="58">
        <f>+IF('Denuncias-Renuncias'!$G47=0,"-",('Denuncias-Renuncias'!I47/'Denuncias-Renuncias'!$G47))</f>
        <v>9.3117094746643901E-4</v>
      </c>
      <c r="E47" s="58">
        <f>+IF('Denuncias-Renuncias'!$G47=0,"-",('Denuncias-Renuncias'!J47/'Denuncias-Renuncias'!$G47))</f>
        <v>0.59175913711492201</v>
      </c>
      <c r="F47" s="58">
        <f>+IF('Denuncias-Renuncias'!$G47=0,"-",('Denuncias-Renuncias'!K47/'Denuncias-Renuncias'!$G47))</f>
        <v>1.365717389617444E-2</v>
      </c>
      <c r="G47" s="58">
        <f>+IF('Denuncias-Renuncias'!$G47=0,"-",('Denuncias-Renuncias'!L47/'Denuncias-Renuncias'!$G47))</f>
        <v>0.17894001707146737</v>
      </c>
      <c r="H47" s="58">
        <f>+IF('Denuncias-Renuncias'!$G47=0,"-",('Denuncias-Renuncias'!M47/'Denuncias-Renuncias'!$G47))</f>
        <v>0.11701714906494917</v>
      </c>
      <c r="I47" s="58">
        <f>+IF('Denuncias-Renuncias'!$G47=0,"-",('Denuncias-Renuncias'!N47/'Denuncias-Renuncias'!$G47))</f>
        <v>7.8916737797780703E-2</v>
      </c>
    </row>
    <row r="48" spans="2:9" ht="20.100000000000001" customHeight="1" thickBot="1" x14ac:dyDescent="0.25">
      <c r="B48" s="4" t="s">
        <v>234</v>
      </c>
      <c r="C48" s="60">
        <f>+IF('Denuncias-Renuncias'!$G48=0,"-",('Denuncias-Renuncias'!H48/'Denuncias-Renuncias'!$G48))</f>
        <v>6.4935064935064939E-3</v>
      </c>
      <c r="D48" s="58">
        <f>+IF('Denuncias-Renuncias'!$G48=0,"-",('Denuncias-Renuncias'!I48/'Denuncias-Renuncias'!$G48))</f>
        <v>4.995004995004995E-4</v>
      </c>
      <c r="E48" s="58">
        <f>+IF('Denuncias-Renuncias'!$G48=0,"-",('Denuncias-Renuncias'!J48/'Denuncias-Renuncias'!$G48))</f>
        <v>0.63636363636363635</v>
      </c>
      <c r="F48" s="58">
        <f>+IF('Denuncias-Renuncias'!$G48=0,"-",('Denuncias-Renuncias'!K48/'Denuncias-Renuncias'!$G48))</f>
        <v>1.1988011988011988E-2</v>
      </c>
      <c r="G48" s="58">
        <f>+IF('Denuncias-Renuncias'!$G48=0,"-",('Denuncias-Renuncias'!L48/'Denuncias-Renuncias'!$G48))</f>
        <v>0.12537462537462538</v>
      </c>
      <c r="H48" s="58">
        <f>+IF('Denuncias-Renuncias'!$G48=0,"-",('Denuncias-Renuncias'!M48/'Denuncias-Renuncias'!$G48))</f>
        <v>6.2937062937062943E-2</v>
      </c>
      <c r="I48" s="58">
        <f>+IF('Denuncias-Renuncias'!$G48=0,"-",('Denuncias-Renuncias'!N48/'Denuncias-Renuncias'!$G48))</f>
        <v>0.15634365634365635</v>
      </c>
    </row>
    <row r="49" spans="2:9" ht="20.100000000000001" customHeight="1" thickBot="1" x14ac:dyDescent="0.25">
      <c r="B49" s="4" t="s">
        <v>235</v>
      </c>
      <c r="C49" s="60">
        <f>+IF('Denuncias-Renuncias'!$G49=0,"-",('Denuncias-Renuncias'!H49/'Denuncias-Renuncias'!$G49))</f>
        <v>2.2530329289428077E-2</v>
      </c>
      <c r="D49" s="58">
        <f>+IF('Denuncias-Renuncias'!$G49=0,"-",('Denuncias-Renuncias'!I49/'Denuncias-Renuncias'!$G49))</f>
        <v>2.5996533795493936E-3</v>
      </c>
      <c r="E49" s="58">
        <f>+IF('Denuncias-Renuncias'!$G49=0,"-",('Denuncias-Renuncias'!J49/'Denuncias-Renuncias'!$G49))</f>
        <v>0.66377816291161174</v>
      </c>
      <c r="F49" s="58">
        <f>+IF('Denuncias-Renuncias'!$G49=0,"-",('Denuncias-Renuncias'!K49/'Denuncias-Renuncias'!$G49))</f>
        <v>1.4731369150779897E-2</v>
      </c>
      <c r="G49" s="58">
        <f>+IF('Denuncias-Renuncias'!$G49=0,"-",('Denuncias-Renuncias'!L49/'Denuncias-Renuncias'!$G49))</f>
        <v>0.12824956672443674</v>
      </c>
      <c r="H49" s="58">
        <f>+IF('Denuncias-Renuncias'!$G49=0,"-",('Denuncias-Renuncias'!M49/'Denuncias-Renuncias'!$G49))</f>
        <v>0.15424610051993068</v>
      </c>
      <c r="I49" s="58">
        <f>+IF('Denuncias-Renuncias'!$G49=0,"-",('Denuncias-Renuncias'!N49/'Denuncias-Renuncias'!$G49))</f>
        <v>1.3864818024263431E-2</v>
      </c>
    </row>
    <row r="50" spans="2:9" ht="20.100000000000001" customHeight="1" thickBot="1" x14ac:dyDescent="0.25">
      <c r="B50" s="4" t="s">
        <v>236</v>
      </c>
      <c r="C50" s="60">
        <f>+IF('Denuncias-Renuncias'!$G50=0,"-",('Denuncias-Renuncias'!H50/'Denuncias-Renuncias'!$G50))</f>
        <v>1.0006901311249138E-2</v>
      </c>
      <c r="D50" s="58">
        <f>+IF('Denuncias-Renuncias'!$G50=0,"-",('Denuncias-Renuncias'!I50/'Denuncias-Renuncias'!$G50))</f>
        <v>1.3802622498274672E-3</v>
      </c>
      <c r="E50" s="58">
        <f>+IF('Denuncias-Renuncias'!$G50=0,"-",('Denuncias-Renuncias'!J50/'Denuncias-Renuncias'!$G50))</f>
        <v>0.73809523809523814</v>
      </c>
      <c r="F50" s="58">
        <f>+IF('Denuncias-Renuncias'!$G50=0,"-",('Denuncias-Renuncias'!K50/'Denuncias-Renuncias'!$G50))</f>
        <v>6.2111801242236021E-3</v>
      </c>
      <c r="G50" s="58">
        <f>+IF('Denuncias-Renuncias'!$G50=0,"-",('Denuncias-Renuncias'!L50/'Denuncias-Renuncias'!$G50))</f>
        <v>0.19392684610075914</v>
      </c>
      <c r="H50" s="58">
        <f>+IF('Denuncias-Renuncias'!$G50=0,"-",('Denuncias-Renuncias'!M50/'Denuncias-Renuncias'!$G50))</f>
        <v>2.8985507246376812E-2</v>
      </c>
      <c r="I50" s="58">
        <f>+IF('Denuncias-Renuncias'!$G50=0,"-",('Denuncias-Renuncias'!N50/'Denuncias-Renuncias'!$G50))</f>
        <v>2.139406487232574E-2</v>
      </c>
    </row>
    <row r="51" spans="2:9" ht="20.100000000000001" customHeight="1" thickBot="1" x14ac:dyDescent="0.25">
      <c r="B51" s="4" t="s">
        <v>237</v>
      </c>
      <c r="C51" s="60">
        <f>+IF('Denuncias-Renuncias'!$G51=0,"-",('Denuncias-Renuncias'!H51/'Denuncias-Renuncias'!$G51))</f>
        <v>2.7397260273972603E-3</v>
      </c>
      <c r="D51" s="58">
        <f>+IF('Denuncias-Renuncias'!$G51=0,"-",('Denuncias-Renuncias'!I51/'Denuncias-Renuncias'!$G51))</f>
        <v>1.3698630136986301E-3</v>
      </c>
      <c r="E51" s="58">
        <f>+IF('Denuncias-Renuncias'!$G51=0,"-",('Denuncias-Renuncias'!J51/'Denuncias-Renuncias'!$G51))</f>
        <v>0.852054794520548</v>
      </c>
      <c r="F51" s="58">
        <f>+IF('Denuncias-Renuncias'!$G51=0,"-",('Denuncias-Renuncias'!K51/'Denuncias-Renuncias'!$G51))</f>
        <v>2.4657534246575342E-2</v>
      </c>
      <c r="G51" s="58">
        <f>+IF('Denuncias-Renuncias'!$G51=0,"-",('Denuncias-Renuncias'!L51/'Denuncias-Renuncias'!$G51))</f>
        <v>6.1643835616438353E-2</v>
      </c>
      <c r="H51" s="58">
        <f>+IF('Denuncias-Renuncias'!$G51=0,"-",('Denuncias-Renuncias'!M51/'Denuncias-Renuncias'!$G51))</f>
        <v>3.8356164383561646E-2</v>
      </c>
      <c r="I51" s="58">
        <f>+IF('Denuncias-Renuncias'!$G51=0,"-",('Denuncias-Renuncias'!N51/'Denuncias-Renuncias'!$G51))</f>
        <v>1.9178082191780823E-2</v>
      </c>
    </row>
    <row r="52" spans="2:9" ht="20.100000000000001" customHeight="1" thickBot="1" x14ac:dyDescent="0.25">
      <c r="B52" s="4" t="s">
        <v>238</v>
      </c>
      <c r="C52" s="60">
        <f>+IF('Denuncias-Renuncias'!$G52=0,"-",('Denuncias-Renuncias'!H52/'Denuncias-Renuncias'!$G52))</f>
        <v>7.2463768115942032E-2</v>
      </c>
      <c r="D52" s="58">
        <f>+IF('Denuncias-Renuncias'!$G52=0,"-",('Denuncias-Renuncias'!I52/'Denuncias-Renuncias'!$G52))</f>
        <v>0</v>
      </c>
      <c r="E52" s="58">
        <f>+IF('Denuncias-Renuncias'!$G52=0,"-",('Denuncias-Renuncias'!J52/'Denuncias-Renuncias'!$G52))</f>
        <v>0.71497584541062797</v>
      </c>
      <c r="F52" s="58">
        <f>+IF('Denuncias-Renuncias'!$G52=0,"-",('Denuncias-Renuncias'!K52/'Denuncias-Renuncias'!$G52))</f>
        <v>4.830917874396135E-3</v>
      </c>
      <c r="G52" s="58">
        <f>+IF('Denuncias-Renuncias'!$G52=0,"-",('Denuncias-Renuncias'!L52/'Denuncias-Renuncias'!$G52))</f>
        <v>0.14879227053140096</v>
      </c>
      <c r="H52" s="58">
        <f>+IF('Denuncias-Renuncias'!$G52=0,"-",('Denuncias-Renuncias'!M52/'Denuncias-Renuncias'!$G52))</f>
        <v>3.1884057971014491E-2</v>
      </c>
      <c r="I52" s="58">
        <f>+IF('Denuncias-Renuncias'!$G52=0,"-",('Denuncias-Renuncias'!N52/'Denuncias-Renuncias'!$G52))</f>
        <v>2.7053140096618359E-2</v>
      </c>
    </row>
    <row r="53" spans="2:9" ht="20.100000000000001" customHeight="1" thickBot="1" x14ac:dyDescent="0.25">
      <c r="B53" s="4" t="s">
        <v>239</v>
      </c>
      <c r="C53" s="60">
        <f>+IF('Denuncias-Renuncias'!$G53=0,"-",('Denuncias-Renuncias'!H53/'Denuncias-Renuncias'!$G53))</f>
        <v>1.8867924528301886E-2</v>
      </c>
      <c r="D53" s="58">
        <f>+IF('Denuncias-Renuncias'!$G53=0,"-",('Denuncias-Renuncias'!I53/'Denuncias-Renuncias'!$G53))</f>
        <v>0</v>
      </c>
      <c r="E53" s="58">
        <f>+IF('Denuncias-Renuncias'!$G53=0,"-",('Denuncias-Renuncias'!J53/'Denuncias-Renuncias'!$G53))</f>
        <v>0.80274442538593482</v>
      </c>
      <c r="F53" s="58">
        <f>+IF('Denuncias-Renuncias'!$G53=0,"-",('Denuncias-Renuncias'!K53/'Denuncias-Renuncias'!$G53))</f>
        <v>1.2006861063464836E-2</v>
      </c>
      <c r="G53" s="58">
        <f>+IF('Denuncias-Renuncias'!$G53=0,"-",('Denuncias-Renuncias'!L53/'Denuncias-Renuncias'!$G53))</f>
        <v>0.13293310463121785</v>
      </c>
      <c r="H53" s="58">
        <f>+IF('Denuncias-Renuncias'!$G53=0,"-",('Denuncias-Renuncias'!M53/'Denuncias-Renuncias'!$G53))</f>
        <v>3.0445969125214408E-2</v>
      </c>
      <c r="I53" s="58">
        <f>+IF('Denuncias-Renuncias'!$G53=0,"-",('Denuncias-Renuncias'!N53/'Denuncias-Renuncias'!$G53))</f>
        <v>3.0017152658662091E-3</v>
      </c>
    </row>
    <row r="54" spans="2:9" ht="20.100000000000001" customHeight="1" thickBot="1" x14ac:dyDescent="0.25">
      <c r="B54" s="4" t="s">
        <v>240</v>
      </c>
      <c r="C54" s="60">
        <f>+IF('Denuncias-Renuncias'!$G54=0,"-",('Denuncias-Renuncias'!H54/'Denuncias-Renuncias'!$G54))</f>
        <v>1.3360221830098312E-2</v>
      </c>
      <c r="D54" s="58">
        <f>+IF('Denuncias-Renuncias'!$G54=0,"-",('Denuncias-Renuncias'!I54/'Denuncias-Renuncias'!$G54))</f>
        <v>2.232705534949044E-3</v>
      </c>
      <c r="E54" s="58">
        <f>+IF('Denuncias-Renuncias'!$G54=0,"-",('Denuncias-Renuncias'!J54/'Denuncias-Renuncias'!$G54))</f>
        <v>0.70085346969642404</v>
      </c>
      <c r="F54" s="58">
        <f>+IF('Denuncias-Renuncias'!$G54=0,"-",('Denuncias-Renuncias'!K54/'Denuncias-Renuncias'!$G54))</f>
        <v>1.242392596060355E-2</v>
      </c>
      <c r="G54" s="58">
        <f>+IF('Denuncias-Renuncias'!$G54=0,"-",('Denuncias-Renuncias'!L54/'Denuncias-Renuncias'!$G54))</f>
        <v>0.1800568979797616</v>
      </c>
      <c r="H54" s="58">
        <f>+IF('Denuncias-Renuncias'!$G54=0,"-",('Denuncias-Renuncias'!M54/'Denuncias-Renuncias'!$G54))</f>
        <v>6.1615470488674419E-2</v>
      </c>
      <c r="I54" s="58">
        <f>+IF('Denuncias-Renuncias'!$G54=0,"-",('Denuncias-Renuncias'!N54/'Denuncias-Renuncias'!$G54))</f>
        <v>2.9457308509488998E-2</v>
      </c>
    </row>
    <row r="55" spans="2:9" ht="20.100000000000001" customHeight="1" thickBot="1" x14ac:dyDescent="0.25">
      <c r="B55" s="4" t="s">
        <v>241</v>
      </c>
      <c r="C55" s="60">
        <f>+IF('Denuncias-Renuncias'!$G55=0,"-",('Denuncias-Renuncias'!H55/'Denuncias-Renuncias'!$G55))</f>
        <v>7.591093117408907E-4</v>
      </c>
      <c r="D55" s="58">
        <f>+IF('Denuncias-Renuncias'!$G55=0,"-",('Denuncias-Renuncias'!I55/'Denuncias-Renuncias'!$G55))</f>
        <v>2.5303643724696357E-4</v>
      </c>
      <c r="E55" s="58">
        <f>+IF('Denuncias-Renuncias'!$G55=0,"-",('Denuncias-Renuncias'!J55/'Denuncias-Renuncias'!$G55))</f>
        <v>0.76201923076923073</v>
      </c>
      <c r="F55" s="58">
        <f>+IF('Denuncias-Renuncias'!$G55=0,"-",('Denuncias-Renuncias'!K55/'Denuncias-Renuncias'!$G55))</f>
        <v>2.6315789473684209E-2</v>
      </c>
      <c r="G55" s="58">
        <f>+IF('Denuncias-Renuncias'!$G55=0,"-",('Denuncias-Renuncias'!L55/'Denuncias-Renuncias'!$G55))</f>
        <v>0.14334514170040485</v>
      </c>
      <c r="H55" s="58">
        <f>+IF('Denuncias-Renuncias'!$G55=0,"-",('Denuncias-Renuncias'!M55/'Denuncias-Renuncias'!$G55))</f>
        <v>5.9716599190283402E-2</v>
      </c>
      <c r="I55" s="58">
        <f>+IF('Denuncias-Renuncias'!$G55=0,"-",('Denuncias-Renuncias'!N55/'Denuncias-Renuncias'!$G55))</f>
        <v>7.5910931174089065E-3</v>
      </c>
    </row>
    <row r="56" spans="2:9" ht="20.100000000000001" customHeight="1" thickBot="1" x14ac:dyDescent="0.25">
      <c r="B56" s="4" t="s">
        <v>242</v>
      </c>
      <c r="C56" s="60">
        <f>+IF('Denuncias-Renuncias'!$G56=0,"-",('Denuncias-Renuncias'!H56/'Denuncias-Renuncias'!$G56))</f>
        <v>8.5034013605442174E-4</v>
      </c>
      <c r="D56" s="58">
        <f>+IF('Denuncias-Renuncias'!$G56=0,"-",('Denuncias-Renuncias'!I56/'Denuncias-Renuncias'!$G56))</f>
        <v>4.2517006802721092E-3</v>
      </c>
      <c r="E56" s="58">
        <f>+IF('Denuncias-Renuncias'!$G56=0,"-",('Denuncias-Renuncias'!J56/'Denuncias-Renuncias'!$G56))</f>
        <v>0.70493197278911568</v>
      </c>
      <c r="F56" s="58">
        <f>+IF('Denuncias-Renuncias'!$G56=0,"-",('Denuncias-Renuncias'!K56/'Denuncias-Renuncias'!$G56))</f>
        <v>2.4659863945578231E-2</v>
      </c>
      <c r="G56" s="58">
        <f>+IF('Denuncias-Renuncias'!$G56=0,"-",('Denuncias-Renuncias'!L56/'Denuncias-Renuncias'!$G56))</f>
        <v>0.14965986394557823</v>
      </c>
      <c r="H56" s="58">
        <f>+IF('Denuncias-Renuncias'!$G56=0,"-",('Denuncias-Renuncias'!M56/'Denuncias-Renuncias'!$G56))</f>
        <v>4.1666666666666664E-2</v>
      </c>
      <c r="I56" s="58">
        <f>+IF('Denuncias-Renuncias'!$G56=0,"-",('Denuncias-Renuncias'!N56/'Denuncias-Renuncias'!$G56))</f>
        <v>7.3979591836734693E-2</v>
      </c>
    </row>
    <row r="57" spans="2:9" ht="20.100000000000001" customHeight="1" thickBot="1" x14ac:dyDescent="0.25">
      <c r="B57" s="4" t="s">
        <v>243</v>
      </c>
      <c r="C57" s="60">
        <f>+IF('Denuncias-Renuncias'!$G57=0,"-",('Denuncias-Renuncias'!H57/'Denuncias-Renuncias'!$G57))</f>
        <v>1.3901760889712697E-2</v>
      </c>
      <c r="D57" s="58">
        <f>+IF('Denuncias-Renuncias'!$G57=0,"-",('Denuncias-Renuncias'!I57/'Denuncias-Renuncias'!$G57))</f>
        <v>2.7803521779425394E-3</v>
      </c>
      <c r="E57" s="58">
        <f>+IF('Denuncias-Renuncias'!$G57=0,"-",('Denuncias-Renuncias'!J57/'Denuncias-Renuncias'!$G57))</f>
        <v>0.68303985171455051</v>
      </c>
      <c r="F57" s="58">
        <f>+IF('Denuncias-Renuncias'!$G57=0,"-",('Denuncias-Renuncias'!K57/'Denuncias-Renuncias'!$G57))</f>
        <v>1.3901760889712697E-2</v>
      </c>
      <c r="G57" s="58">
        <f>+IF('Denuncias-Renuncias'!$G57=0,"-",('Denuncias-Renuncias'!L57/'Denuncias-Renuncias'!$G57))</f>
        <v>0.26413345690454126</v>
      </c>
      <c r="H57" s="58">
        <f>+IF('Denuncias-Renuncias'!$G57=0,"-",('Denuncias-Renuncias'!M57/'Denuncias-Renuncias'!$G57))</f>
        <v>1.2048192771084338E-2</v>
      </c>
      <c r="I57" s="58">
        <f>+IF('Denuncias-Renuncias'!$G57=0,"-",('Denuncias-Renuncias'!N57/'Denuncias-Renuncias'!$G57))</f>
        <v>1.0194624652455977E-2</v>
      </c>
    </row>
    <row r="58" spans="2:9" ht="20.100000000000001" customHeight="1" thickBot="1" x14ac:dyDescent="0.25">
      <c r="B58" s="4" t="s">
        <v>269</v>
      </c>
      <c r="C58" s="60">
        <f>+IF('Denuncias-Renuncias'!$G58=0,"-",('Denuncias-Renuncias'!H58/'Denuncias-Renuncias'!$G58))</f>
        <v>4.7892720306513412E-2</v>
      </c>
      <c r="D58" s="58">
        <f>+IF('Denuncias-Renuncias'!$G58=0,"-",('Denuncias-Renuncias'!I58/'Denuncias-Renuncias'!$G58))</f>
        <v>4.4699872286079181E-3</v>
      </c>
      <c r="E58" s="58">
        <f>+IF('Denuncias-Renuncias'!$G58=0,"-",('Denuncias-Renuncias'!J58/'Denuncias-Renuncias'!$G58))</f>
        <v>0.53895274584929753</v>
      </c>
      <c r="F58" s="58">
        <f>+IF('Denuncias-Renuncias'!$G58=0,"-",('Denuncias-Renuncias'!K58/'Denuncias-Renuncias'!$G58))</f>
        <v>1.2132822477650063E-2</v>
      </c>
      <c r="G58" s="58">
        <f>+IF('Denuncias-Renuncias'!$G58=0,"-",('Denuncias-Renuncias'!L58/'Denuncias-Renuncias'!$G58))</f>
        <v>0.30779054916985954</v>
      </c>
      <c r="H58" s="58">
        <f>+IF('Denuncias-Renuncias'!$G58=0,"-",('Denuncias-Renuncias'!M58/'Denuncias-Renuncias'!$G58))</f>
        <v>6.194125159642401E-2</v>
      </c>
      <c r="I58" s="58">
        <f>+IF('Denuncias-Renuncias'!$G58=0,"-",('Denuncias-Renuncias'!N58/'Denuncias-Renuncias'!$G58))</f>
        <v>2.681992337164751E-2</v>
      </c>
    </row>
    <row r="59" spans="2:9" ht="20.100000000000001" customHeight="1" thickBot="1" x14ac:dyDescent="0.25">
      <c r="B59" s="4" t="s">
        <v>245</v>
      </c>
      <c r="C59" s="60">
        <f>+IF('Denuncias-Renuncias'!$G59=0,"-",('Denuncias-Renuncias'!H59/'Denuncias-Renuncias'!$G59))</f>
        <v>8.7826086956521734E-2</v>
      </c>
      <c r="D59" s="58">
        <f>+IF('Denuncias-Renuncias'!$G59=0,"-",('Denuncias-Renuncias'!I59/'Denuncias-Renuncias'!$G59))</f>
        <v>2.6086956521739132E-3</v>
      </c>
      <c r="E59" s="58">
        <f>+IF('Denuncias-Renuncias'!$G59=0,"-",('Denuncias-Renuncias'!J59/'Denuncias-Renuncias'!$G59))</f>
        <v>0.54318840579710148</v>
      </c>
      <c r="F59" s="58">
        <f>+IF('Denuncias-Renuncias'!$G59=0,"-",('Denuncias-Renuncias'!K59/'Denuncias-Renuncias'!$G59))</f>
        <v>7.8260869565217397E-3</v>
      </c>
      <c r="G59" s="58">
        <f>+IF('Denuncias-Renuncias'!$G59=0,"-",('Denuncias-Renuncias'!L59/'Denuncias-Renuncias'!$G59))</f>
        <v>0.28231884057971013</v>
      </c>
      <c r="H59" s="58">
        <f>+IF('Denuncias-Renuncias'!$G59=0,"-",('Denuncias-Renuncias'!M59/'Denuncias-Renuncias'!$G59))</f>
        <v>3.1884057971014491E-2</v>
      </c>
      <c r="I59" s="58">
        <f>+IF('Denuncias-Renuncias'!$G59=0,"-",('Denuncias-Renuncias'!N59/'Denuncias-Renuncias'!$G59))</f>
        <v>4.4347826086956518E-2</v>
      </c>
    </row>
    <row r="60" spans="2:9" ht="20.100000000000001" customHeight="1" thickBot="1" x14ac:dyDescent="0.25">
      <c r="B60" s="4" t="s">
        <v>246</v>
      </c>
      <c r="C60" s="60">
        <f>+IF('Denuncias-Renuncias'!$G60=0,"-",('Denuncias-Renuncias'!H60/'Denuncias-Renuncias'!$G60))</f>
        <v>0</v>
      </c>
      <c r="D60" s="59">
        <f>+IF('Denuncias-Renuncias'!$G60=0,"-",('Denuncias-Renuncias'!I60/'Denuncias-Renuncias'!$G60))</f>
        <v>0</v>
      </c>
      <c r="E60" s="59">
        <f>+IF('Denuncias-Renuncias'!$G60=0,"-",('Denuncias-Renuncias'!J60/'Denuncias-Renuncias'!$G60))</f>
        <v>0.95968645016797316</v>
      </c>
      <c r="F60" s="59">
        <f>+IF('Denuncias-Renuncias'!$G60=0,"-",('Denuncias-Renuncias'!K60/'Denuncias-Renuncias'!$G60))</f>
        <v>0</v>
      </c>
      <c r="G60" s="59">
        <f>+IF('Denuncias-Renuncias'!$G60=0,"-",('Denuncias-Renuncias'!L60/'Denuncias-Renuncias'!$G60))</f>
        <v>2.2396416573348264E-2</v>
      </c>
      <c r="H60" s="59">
        <f>+IF('Denuncias-Renuncias'!$G60=0,"-",('Denuncias-Renuncias'!M60/'Denuncias-Renuncias'!$G60))</f>
        <v>1.7917133258678612E-2</v>
      </c>
      <c r="I60" s="59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61">
        <f>+IF('Denuncias-Renuncias'!$G61=0,"-",('Denuncias-Renuncias'!H61/'Denuncias-Renuncias'!$G61))</f>
        <v>1.208908906159888E-2</v>
      </c>
      <c r="D61" s="61">
        <f>+IF('Denuncias-Renuncias'!$G61=0,"-",('Denuncias-Renuncias'!I61/'Denuncias-Renuncias'!$G61))</f>
        <v>1.8125394776590778E-3</v>
      </c>
      <c r="E61" s="61">
        <f>+IF('Denuncias-Renuncias'!$G61=0,"-",('Denuncias-Renuncias'!J61/'Denuncias-Renuncias'!$G61))</f>
        <v>0.7036058550517672</v>
      </c>
      <c r="F61" s="61">
        <f>+IF('Denuncias-Renuncias'!$G61=0,"-",('Denuncias-Renuncias'!K61/'Denuncias-Renuncias'!$G61))</f>
        <v>1.6373273281520336E-2</v>
      </c>
      <c r="G61" s="61">
        <f>+IF('Denuncias-Renuncias'!$G61=0,"-",('Denuncias-Renuncias'!L61/'Denuncias-Renuncias'!$G61))</f>
        <v>0.14883146129129707</v>
      </c>
      <c r="H61" s="61">
        <f>+IF('Denuncias-Renuncias'!$G61=0,"-",('Denuncias-Renuncias'!M61/'Denuncias-Renuncias'!$G61))</f>
        <v>7.7779913767061212E-2</v>
      </c>
      <c r="I61" s="61">
        <f>+IF('Denuncias-Renuncias'!$G61=0,"-",('Denuncias-Renuncias'!N61/'Denuncias-Renuncias'!$G61))</f>
        <v>3.9507868069096203E-2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9" t="s">
        <v>154</v>
      </c>
      <c r="D9" s="89"/>
      <c r="E9" s="89"/>
      <c r="F9" s="89"/>
      <c r="G9" s="89" t="s">
        <v>155</v>
      </c>
      <c r="H9" s="89"/>
      <c r="I9" s="89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197</v>
      </c>
      <c r="C11" s="18">
        <v>50</v>
      </c>
      <c r="D11" s="18">
        <v>5</v>
      </c>
      <c r="E11" s="18">
        <v>7</v>
      </c>
      <c r="F11" s="18">
        <v>62</v>
      </c>
      <c r="G11" s="18">
        <v>1148</v>
      </c>
      <c r="H11" s="18">
        <v>6</v>
      </c>
      <c r="I11" s="18">
        <v>1154</v>
      </c>
    </row>
    <row r="12" spans="2:9" ht="20.100000000000001" customHeight="1" thickBot="1" x14ac:dyDescent="0.25">
      <c r="B12" s="4" t="s">
        <v>198</v>
      </c>
      <c r="C12" s="19">
        <v>17</v>
      </c>
      <c r="D12" s="19">
        <v>33</v>
      </c>
      <c r="E12" s="19">
        <v>1</v>
      </c>
      <c r="F12" s="19">
        <v>51</v>
      </c>
      <c r="G12" s="19">
        <v>2056</v>
      </c>
      <c r="H12" s="19">
        <v>9</v>
      </c>
      <c r="I12" s="19">
        <v>2065</v>
      </c>
    </row>
    <row r="13" spans="2:9" ht="20.100000000000001" customHeight="1" thickBot="1" x14ac:dyDescent="0.25">
      <c r="B13" s="4" t="s">
        <v>199</v>
      </c>
      <c r="C13" s="19">
        <v>64</v>
      </c>
      <c r="D13" s="19">
        <v>9</v>
      </c>
      <c r="E13" s="19">
        <v>1</v>
      </c>
      <c r="F13" s="19">
        <v>74</v>
      </c>
      <c r="G13" s="19">
        <v>682</v>
      </c>
      <c r="H13" s="19">
        <v>0</v>
      </c>
      <c r="I13" s="19">
        <v>682</v>
      </c>
    </row>
    <row r="14" spans="2:9" ht="20.100000000000001" customHeight="1" thickBot="1" x14ac:dyDescent="0.25">
      <c r="B14" s="4" t="s">
        <v>200</v>
      </c>
      <c r="C14" s="19">
        <v>26</v>
      </c>
      <c r="D14" s="19">
        <v>144</v>
      </c>
      <c r="E14" s="19">
        <v>160</v>
      </c>
      <c r="F14" s="19">
        <v>330</v>
      </c>
      <c r="G14" s="19">
        <v>1310</v>
      </c>
      <c r="H14" s="19">
        <v>2</v>
      </c>
      <c r="I14" s="19">
        <v>1312</v>
      </c>
    </row>
    <row r="15" spans="2:9" ht="20.100000000000001" customHeight="1" thickBot="1" x14ac:dyDescent="0.25">
      <c r="B15" s="4" t="s">
        <v>201</v>
      </c>
      <c r="C15" s="19">
        <v>25</v>
      </c>
      <c r="D15" s="19">
        <v>29</v>
      </c>
      <c r="E15" s="19">
        <v>0</v>
      </c>
      <c r="F15" s="19">
        <v>54</v>
      </c>
      <c r="G15" s="19">
        <v>1240</v>
      </c>
      <c r="H15" s="19">
        <v>10</v>
      </c>
      <c r="I15" s="19">
        <v>1250</v>
      </c>
    </row>
    <row r="16" spans="2:9" ht="20.100000000000001" customHeight="1" thickBot="1" x14ac:dyDescent="0.25">
      <c r="B16" s="4" t="s">
        <v>202</v>
      </c>
      <c r="C16" s="19">
        <v>34</v>
      </c>
      <c r="D16" s="19">
        <v>18</v>
      </c>
      <c r="E16" s="19">
        <v>4</v>
      </c>
      <c r="F16" s="19">
        <v>56</v>
      </c>
      <c r="G16" s="19">
        <v>640</v>
      </c>
      <c r="H16" s="19">
        <v>18</v>
      </c>
      <c r="I16" s="19">
        <v>658</v>
      </c>
    </row>
    <row r="17" spans="2:9" ht="20.100000000000001" customHeight="1" thickBot="1" x14ac:dyDescent="0.25">
      <c r="B17" s="4" t="s">
        <v>203</v>
      </c>
      <c r="C17" s="19">
        <v>49</v>
      </c>
      <c r="D17" s="19">
        <v>14</v>
      </c>
      <c r="E17" s="19">
        <v>0</v>
      </c>
      <c r="F17" s="19">
        <v>63</v>
      </c>
      <c r="G17" s="19">
        <v>2977</v>
      </c>
      <c r="H17" s="19">
        <v>17</v>
      </c>
      <c r="I17" s="19">
        <v>2994</v>
      </c>
    </row>
    <row r="18" spans="2:9" ht="20.100000000000001" customHeight="1" thickBot="1" x14ac:dyDescent="0.25">
      <c r="B18" s="4" t="s">
        <v>204</v>
      </c>
      <c r="C18" s="19">
        <v>125</v>
      </c>
      <c r="D18" s="19">
        <v>99</v>
      </c>
      <c r="E18" s="19">
        <v>3</v>
      </c>
      <c r="F18" s="19">
        <v>227</v>
      </c>
      <c r="G18" s="19">
        <v>2540</v>
      </c>
      <c r="H18" s="19">
        <v>50</v>
      </c>
      <c r="I18" s="19">
        <v>2590</v>
      </c>
    </row>
    <row r="19" spans="2:9" ht="20.100000000000001" customHeight="1" thickBot="1" x14ac:dyDescent="0.25">
      <c r="B19" s="4" t="s">
        <v>205</v>
      </c>
      <c r="C19" s="19">
        <v>1</v>
      </c>
      <c r="D19" s="19">
        <v>0</v>
      </c>
      <c r="E19" s="19">
        <v>1</v>
      </c>
      <c r="F19" s="19">
        <v>2</v>
      </c>
      <c r="G19" s="19">
        <v>132</v>
      </c>
      <c r="H19" s="19">
        <v>0</v>
      </c>
      <c r="I19" s="19">
        <v>132</v>
      </c>
    </row>
    <row r="20" spans="2:9" ht="20.100000000000001" customHeight="1" thickBot="1" x14ac:dyDescent="0.25">
      <c r="B20" s="4" t="s">
        <v>206</v>
      </c>
      <c r="C20" s="19">
        <v>0</v>
      </c>
      <c r="D20" s="19">
        <v>0</v>
      </c>
      <c r="E20" s="19">
        <v>0</v>
      </c>
      <c r="F20" s="19">
        <v>0</v>
      </c>
      <c r="G20" s="19">
        <v>83</v>
      </c>
      <c r="H20" s="19">
        <v>5</v>
      </c>
      <c r="I20" s="19">
        <v>88</v>
      </c>
    </row>
    <row r="21" spans="2:9" ht="20.100000000000001" customHeight="1" thickBot="1" x14ac:dyDescent="0.25">
      <c r="B21" s="4" t="s">
        <v>207</v>
      </c>
      <c r="C21" s="19">
        <v>36</v>
      </c>
      <c r="D21" s="19">
        <v>20</v>
      </c>
      <c r="E21" s="19">
        <v>27</v>
      </c>
      <c r="F21" s="19">
        <v>83</v>
      </c>
      <c r="G21" s="19">
        <v>1247</v>
      </c>
      <c r="H21" s="19">
        <v>19</v>
      </c>
      <c r="I21" s="19">
        <v>1266</v>
      </c>
    </row>
    <row r="22" spans="2:9" ht="20.100000000000001" customHeight="1" thickBot="1" x14ac:dyDescent="0.25">
      <c r="B22" s="4" t="s">
        <v>208</v>
      </c>
      <c r="C22" s="19">
        <v>25</v>
      </c>
      <c r="D22" s="19">
        <v>10</v>
      </c>
      <c r="E22" s="19">
        <v>4</v>
      </c>
      <c r="F22" s="19">
        <v>39</v>
      </c>
      <c r="G22" s="19">
        <v>992</v>
      </c>
      <c r="H22" s="19">
        <v>2</v>
      </c>
      <c r="I22" s="19">
        <v>994</v>
      </c>
    </row>
    <row r="23" spans="2:9" ht="20.100000000000001" customHeight="1" thickBot="1" x14ac:dyDescent="0.25">
      <c r="B23" s="4" t="s">
        <v>209</v>
      </c>
      <c r="C23" s="19">
        <v>48</v>
      </c>
      <c r="D23" s="19">
        <v>14</v>
      </c>
      <c r="E23" s="19">
        <v>12</v>
      </c>
      <c r="F23" s="19">
        <v>74</v>
      </c>
      <c r="G23" s="19">
        <v>2501</v>
      </c>
      <c r="H23" s="19">
        <v>1</v>
      </c>
      <c r="I23" s="19">
        <v>2502</v>
      </c>
    </row>
    <row r="24" spans="2:9" ht="20.100000000000001" customHeight="1" thickBot="1" x14ac:dyDescent="0.25">
      <c r="B24" s="4" t="s">
        <v>210</v>
      </c>
      <c r="C24" s="19">
        <v>134</v>
      </c>
      <c r="D24" s="19">
        <v>121</v>
      </c>
      <c r="E24" s="19">
        <v>73</v>
      </c>
      <c r="F24" s="19">
        <v>328</v>
      </c>
      <c r="G24" s="19">
        <v>1549</v>
      </c>
      <c r="H24" s="19">
        <v>28</v>
      </c>
      <c r="I24" s="19">
        <v>1577</v>
      </c>
    </row>
    <row r="25" spans="2:9" ht="20.100000000000001" customHeight="1" thickBot="1" x14ac:dyDescent="0.25">
      <c r="B25" s="4" t="s">
        <v>211</v>
      </c>
      <c r="C25" s="19">
        <v>69</v>
      </c>
      <c r="D25" s="19">
        <v>22</v>
      </c>
      <c r="E25" s="19">
        <v>26</v>
      </c>
      <c r="F25" s="19">
        <v>117</v>
      </c>
      <c r="G25" s="19">
        <v>1815</v>
      </c>
      <c r="H25" s="19">
        <v>23</v>
      </c>
      <c r="I25" s="19">
        <v>1838</v>
      </c>
    </row>
    <row r="26" spans="2:9" ht="20.100000000000001" customHeight="1" thickBot="1" x14ac:dyDescent="0.25">
      <c r="B26" s="5" t="s">
        <v>212</v>
      </c>
      <c r="C26" s="27">
        <v>31</v>
      </c>
      <c r="D26" s="27">
        <v>31</v>
      </c>
      <c r="E26" s="27">
        <v>19</v>
      </c>
      <c r="F26" s="27">
        <v>81</v>
      </c>
      <c r="G26" s="27">
        <v>706</v>
      </c>
      <c r="H26" s="27">
        <v>12</v>
      </c>
      <c r="I26" s="27">
        <v>718</v>
      </c>
    </row>
    <row r="27" spans="2:9" ht="20.100000000000001" customHeight="1" thickBot="1" x14ac:dyDescent="0.25">
      <c r="B27" s="6" t="s">
        <v>213</v>
      </c>
      <c r="C27" s="29">
        <v>2</v>
      </c>
      <c r="D27" s="29">
        <v>1</v>
      </c>
      <c r="E27" s="29">
        <v>2</v>
      </c>
      <c r="F27" s="29">
        <v>5</v>
      </c>
      <c r="G27" s="29">
        <v>183</v>
      </c>
      <c r="H27" s="29">
        <v>0</v>
      </c>
      <c r="I27" s="29">
        <v>183</v>
      </c>
    </row>
    <row r="28" spans="2:9" ht="20.100000000000001" customHeight="1" thickBot="1" x14ac:dyDescent="0.25">
      <c r="B28" s="4" t="s">
        <v>214</v>
      </c>
      <c r="C28" s="29">
        <v>4</v>
      </c>
      <c r="D28" s="29">
        <v>10</v>
      </c>
      <c r="E28" s="29">
        <v>2</v>
      </c>
      <c r="F28" s="29">
        <v>16</v>
      </c>
      <c r="G28" s="29">
        <v>350</v>
      </c>
      <c r="H28" s="29">
        <v>10</v>
      </c>
      <c r="I28" s="29">
        <v>360</v>
      </c>
    </row>
    <row r="29" spans="2:9" ht="20.100000000000001" customHeight="1" thickBot="1" x14ac:dyDescent="0.25">
      <c r="B29" s="4" t="s">
        <v>215</v>
      </c>
      <c r="C29" s="28">
        <v>8</v>
      </c>
      <c r="D29" s="28">
        <v>1</v>
      </c>
      <c r="E29" s="28">
        <v>0</v>
      </c>
      <c r="F29" s="28">
        <v>9</v>
      </c>
      <c r="G29" s="28">
        <v>359</v>
      </c>
      <c r="H29" s="28">
        <v>5</v>
      </c>
      <c r="I29" s="28">
        <v>364</v>
      </c>
    </row>
    <row r="30" spans="2:9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2</v>
      </c>
      <c r="F30" s="19">
        <v>2</v>
      </c>
      <c r="G30" s="19">
        <v>116</v>
      </c>
      <c r="H30" s="19">
        <v>0</v>
      </c>
      <c r="I30" s="19">
        <v>116</v>
      </c>
    </row>
    <row r="31" spans="2:9" ht="20.100000000000001" customHeight="1" thickBot="1" x14ac:dyDescent="0.25">
      <c r="B31" s="4" t="s">
        <v>217</v>
      </c>
      <c r="C31" s="19">
        <v>2</v>
      </c>
      <c r="D31" s="19">
        <v>0</v>
      </c>
      <c r="E31" s="19">
        <v>0</v>
      </c>
      <c r="F31" s="19">
        <v>2</v>
      </c>
      <c r="G31" s="19">
        <v>193</v>
      </c>
      <c r="H31" s="19">
        <v>0</v>
      </c>
      <c r="I31" s="19">
        <v>193</v>
      </c>
    </row>
    <row r="32" spans="2:9" ht="20.100000000000001" customHeight="1" thickBot="1" x14ac:dyDescent="0.25">
      <c r="B32" s="4" t="s">
        <v>218</v>
      </c>
      <c r="C32" s="19">
        <v>0</v>
      </c>
      <c r="D32" s="19">
        <v>0</v>
      </c>
      <c r="E32" s="19">
        <v>0</v>
      </c>
      <c r="F32" s="19">
        <v>0</v>
      </c>
      <c r="G32" s="19">
        <v>262</v>
      </c>
      <c r="H32" s="19">
        <v>0</v>
      </c>
      <c r="I32" s="19">
        <v>262</v>
      </c>
    </row>
    <row r="33" spans="2:9" ht="20.100000000000001" customHeight="1" thickBot="1" x14ac:dyDescent="0.25">
      <c r="B33" s="4" t="s">
        <v>219</v>
      </c>
      <c r="C33" s="19">
        <v>1</v>
      </c>
      <c r="D33" s="19">
        <v>0</v>
      </c>
      <c r="E33" s="19">
        <v>0</v>
      </c>
      <c r="F33" s="19">
        <v>1</v>
      </c>
      <c r="G33" s="19">
        <v>78</v>
      </c>
      <c r="H33" s="19">
        <v>1</v>
      </c>
      <c r="I33" s="19">
        <v>79</v>
      </c>
    </row>
    <row r="34" spans="2:9" ht="20.100000000000001" customHeight="1" thickBot="1" x14ac:dyDescent="0.25">
      <c r="B34" s="4" t="s">
        <v>220</v>
      </c>
      <c r="C34" s="19">
        <v>0</v>
      </c>
      <c r="D34" s="19">
        <v>63</v>
      </c>
      <c r="E34" s="19">
        <v>0</v>
      </c>
      <c r="F34" s="19">
        <v>63</v>
      </c>
      <c r="G34" s="19">
        <v>513</v>
      </c>
      <c r="H34" s="19">
        <v>0</v>
      </c>
      <c r="I34" s="19">
        <v>513</v>
      </c>
    </row>
    <row r="35" spans="2:9" ht="20.100000000000001" customHeight="1" thickBot="1" x14ac:dyDescent="0.25">
      <c r="B35" s="4" t="s">
        <v>221</v>
      </c>
      <c r="C35" s="19">
        <v>3</v>
      </c>
      <c r="D35" s="19">
        <v>3</v>
      </c>
      <c r="E35" s="19">
        <v>0</v>
      </c>
      <c r="F35" s="19">
        <v>6</v>
      </c>
      <c r="G35" s="19">
        <v>126</v>
      </c>
      <c r="H35" s="19">
        <v>0</v>
      </c>
      <c r="I35" s="19">
        <v>126</v>
      </c>
    </row>
    <row r="36" spans="2:9" ht="20.100000000000001" customHeight="1" thickBot="1" x14ac:dyDescent="0.25">
      <c r="B36" s="4" t="s">
        <v>222</v>
      </c>
      <c r="C36" s="19">
        <v>9</v>
      </c>
      <c r="D36" s="19">
        <v>2</v>
      </c>
      <c r="E36" s="19">
        <v>1</v>
      </c>
      <c r="F36" s="19">
        <v>12</v>
      </c>
      <c r="G36" s="19">
        <v>378</v>
      </c>
      <c r="H36" s="19">
        <v>0</v>
      </c>
      <c r="I36" s="19">
        <v>378</v>
      </c>
    </row>
    <row r="37" spans="2:9" ht="20.100000000000001" customHeight="1" thickBot="1" x14ac:dyDescent="0.25">
      <c r="B37" s="4" t="s">
        <v>223</v>
      </c>
      <c r="C37" s="19">
        <v>7</v>
      </c>
      <c r="D37" s="19">
        <v>9</v>
      </c>
      <c r="E37" s="19">
        <v>4</v>
      </c>
      <c r="F37" s="19">
        <v>20</v>
      </c>
      <c r="G37" s="19">
        <v>354</v>
      </c>
      <c r="H37" s="19">
        <v>2</v>
      </c>
      <c r="I37" s="19">
        <v>356</v>
      </c>
    </row>
    <row r="38" spans="2:9" ht="20.100000000000001" customHeight="1" thickBot="1" x14ac:dyDescent="0.25">
      <c r="B38" s="4" t="s">
        <v>224</v>
      </c>
      <c r="C38" s="19">
        <v>19</v>
      </c>
      <c r="D38" s="19">
        <v>0</v>
      </c>
      <c r="E38" s="19">
        <v>7</v>
      </c>
      <c r="F38" s="19">
        <v>26</v>
      </c>
      <c r="G38" s="19">
        <v>132</v>
      </c>
      <c r="H38" s="19">
        <v>0</v>
      </c>
      <c r="I38" s="19">
        <v>132</v>
      </c>
    </row>
    <row r="39" spans="2:9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1</v>
      </c>
      <c r="F39" s="19">
        <v>1</v>
      </c>
      <c r="G39" s="19">
        <v>535</v>
      </c>
      <c r="H39" s="19">
        <v>2</v>
      </c>
      <c r="I39" s="19">
        <v>537</v>
      </c>
    </row>
    <row r="40" spans="2:9" ht="20.100000000000001" customHeight="1" thickBot="1" x14ac:dyDescent="0.25">
      <c r="B40" s="4" t="s">
        <v>226</v>
      </c>
      <c r="C40" s="19">
        <v>4</v>
      </c>
      <c r="D40" s="19">
        <v>5</v>
      </c>
      <c r="E40" s="19">
        <v>0</v>
      </c>
      <c r="F40" s="19">
        <v>9</v>
      </c>
      <c r="G40" s="19">
        <v>1035</v>
      </c>
      <c r="H40" s="19">
        <v>2</v>
      </c>
      <c r="I40" s="19">
        <v>1037</v>
      </c>
    </row>
    <row r="41" spans="2:9" ht="20.100000000000001" customHeight="1" thickBot="1" x14ac:dyDescent="0.25">
      <c r="B41" s="4" t="s">
        <v>227</v>
      </c>
      <c r="C41" s="19">
        <v>139</v>
      </c>
      <c r="D41" s="19">
        <v>205</v>
      </c>
      <c r="E41" s="19">
        <v>62</v>
      </c>
      <c r="F41" s="19">
        <v>406</v>
      </c>
      <c r="G41" s="19">
        <v>5565</v>
      </c>
      <c r="H41" s="19">
        <v>150</v>
      </c>
      <c r="I41" s="19">
        <v>5715</v>
      </c>
    </row>
    <row r="42" spans="2:9" ht="20.100000000000001" customHeight="1" thickBot="1" x14ac:dyDescent="0.25">
      <c r="B42" s="4" t="s">
        <v>228</v>
      </c>
      <c r="C42" s="19">
        <v>8</v>
      </c>
      <c r="D42" s="19">
        <v>8</v>
      </c>
      <c r="E42" s="19">
        <v>0</v>
      </c>
      <c r="F42" s="19">
        <v>16</v>
      </c>
      <c r="G42" s="19">
        <v>921</v>
      </c>
      <c r="H42" s="19">
        <v>43</v>
      </c>
      <c r="I42" s="19">
        <v>964</v>
      </c>
    </row>
    <row r="43" spans="2:9" ht="20.100000000000001" customHeight="1" thickBot="1" x14ac:dyDescent="0.25">
      <c r="B43" s="4" t="s">
        <v>229</v>
      </c>
      <c r="C43" s="19">
        <v>16</v>
      </c>
      <c r="D43" s="19">
        <v>8</v>
      </c>
      <c r="E43" s="19">
        <v>1</v>
      </c>
      <c r="F43" s="19">
        <v>25</v>
      </c>
      <c r="G43" s="19">
        <v>519</v>
      </c>
      <c r="H43" s="19">
        <v>3</v>
      </c>
      <c r="I43" s="19">
        <v>522</v>
      </c>
    </row>
    <row r="44" spans="2:9" ht="20.100000000000001" customHeight="1" thickBot="1" x14ac:dyDescent="0.25">
      <c r="B44" s="4" t="s">
        <v>230</v>
      </c>
      <c r="C44" s="19">
        <v>28</v>
      </c>
      <c r="D44" s="19">
        <v>23</v>
      </c>
      <c r="E44" s="19">
        <v>3</v>
      </c>
      <c r="F44" s="19">
        <v>54</v>
      </c>
      <c r="G44" s="19">
        <v>941</v>
      </c>
      <c r="H44" s="19">
        <v>10</v>
      </c>
      <c r="I44" s="19">
        <v>951</v>
      </c>
    </row>
    <row r="45" spans="2:9" ht="20.100000000000001" customHeight="1" thickBot="1" x14ac:dyDescent="0.25">
      <c r="B45" s="4" t="s">
        <v>231</v>
      </c>
      <c r="C45" s="19">
        <v>85</v>
      </c>
      <c r="D45" s="19">
        <v>52</v>
      </c>
      <c r="E45" s="19">
        <v>48</v>
      </c>
      <c r="F45" s="19">
        <v>185</v>
      </c>
      <c r="G45" s="19">
        <v>2158</v>
      </c>
      <c r="H45" s="19">
        <v>39</v>
      </c>
      <c r="I45" s="19">
        <v>2197</v>
      </c>
    </row>
    <row r="46" spans="2:9" ht="20.100000000000001" customHeight="1" thickBot="1" x14ac:dyDescent="0.25">
      <c r="B46" s="4" t="s">
        <v>232</v>
      </c>
      <c r="C46" s="19">
        <v>36</v>
      </c>
      <c r="D46" s="19">
        <v>4</v>
      </c>
      <c r="E46" s="19">
        <v>22</v>
      </c>
      <c r="F46" s="19">
        <v>62</v>
      </c>
      <c r="G46" s="19">
        <v>816</v>
      </c>
      <c r="H46" s="19">
        <v>80</v>
      </c>
      <c r="I46" s="19">
        <v>896</v>
      </c>
    </row>
    <row r="47" spans="2:9" ht="20.100000000000001" customHeight="1" thickBot="1" x14ac:dyDescent="0.25">
      <c r="B47" s="4" t="s">
        <v>233</v>
      </c>
      <c r="C47" s="19">
        <v>191</v>
      </c>
      <c r="D47" s="19">
        <v>64</v>
      </c>
      <c r="E47" s="19">
        <v>118</v>
      </c>
      <c r="F47" s="19">
        <v>373</v>
      </c>
      <c r="G47" s="19">
        <v>3516</v>
      </c>
      <c r="H47" s="19">
        <v>45</v>
      </c>
      <c r="I47" s="19">
        <v>3561</v>
      </c>
    </row>
    <row r="48" spans="2:9" ht="20.100000000000001" customHeight="1" thickBot="1" x14ac:dyDescent="0.25">
      <c r="B48" s="4" t="s">
        <v>234</v>
      </c>
      <c r="C48" s="19">
        <v>5</v>
      </c>
      <c r="D48" s="19">
        <v>7</v>
      </c>
      <c r="E48" s="19">
        <v>66</v>
      </c>
      <c r="F48" s="19">
        <v>78</v>
      </c>
      <c r="G48" s="19">
        <v>642</v>
      </c>
      <c r="H48" s="19">
        <v>3</v>
      </c>
      <c r="I48" s="19">
        <v>645</v>
      </c>
    </row>
    <row r="49" spans="2:9" ht="20.100000000000001" customHeight="1" thickBot="1" x14ac:dyDescent="0.25">
      <c r="B49" s="4" t="s">
        <v>235</v>
      </c>
      <c r="C49" s="19">
        <v>10</v>
      </c>
      <c r="D49" s="19">
        <v>4</v>
      </c>
      <c r="E49" s="19">
        <v>0</v>
      </c>
      <c r="F49" s="19">
        <v>14</v>
      </c>
      <c r="G49" s="19">
        <v>269</v>
      </c>
      <c r="H49" s="19">
        <v>12</v>
      </c>
      <c r="I49" s="19">
        <v>281</v>
      </c>
    </row>
    <row r="50" spans="2:9" ht="20.100000000000001" customHeight="1" thickBot="1" x14ac:dyDescent="0.25">
      <c r="B50" s="4" t="s">
        <v>236</v>
      </c>
      <c r="C50" s="19">
        <v>10</v>
      </c>
      <c r="D50" s="19">
        <v>11</v>
      </c>
      <c r="E50" s="19">
        <v>3</v>
      </c>
      <c r="F50" s="19">
        <v>24</v>
      </c>
      <c r="G50" s="19">
        <v>722</v>
      </c>
      <c r="H50" s="19">
        <v>3</v>
      </c>
      <c r="I50" s="19">
        <v>725</v>
      </c>
    </row>
    <row r="51" spans="2:9" ht="20.100000000000001" customHeight="1" thickBot="1" x14ac:dyDescent="0.25">
      <c r="B51" s="4" t="s">
        <v>237</v>
      </c>
      <c r="C51" s="19">
        <v>1</v>
      </c>
      <c r="D51" s="19">
        <v>4</v>
      </c>
      <c r="E51" s="19">
        <v>0</v>
      </c>
      <c r="F51" s="19">
        <v>5</v>
      </c>
      <c r="G51" s="19">
        <v>369</v>
      </c>
      <c r="H51" s="19">
        <v>4</v>
      </c>
      <c r="I51" s="19">
        <v>373</v>
      </c>
    </row>
    <row r="52" spans="2:9" ht="20.100000000000001" customHeight="1" thickBot="1" x14ac:dyDescent="0.25">
      <c r="B52" s="4" t="s">
        <v>238</v>
      </c>
      <c r="C52" s="19">
        <v>3</v>
      </c>
      <c r="D52" s="19">
        <v>3</v>
      </c>
      <c r="E52" s="19">
        <v>0</v>
      </c>
      <c r="F52" s="19">
        <v>6</v>
      </c>
      <c r="G52" s="19">
        <v>399</v>
      </c>
      <c r="H52" s="19">
        <v>0</v>
      </c>
      <c r="I52" s="19">
        <v>399</v>
      </c>
    </row>
    <row r="53" spans="2:9" ht="20.100000000000001" customHeight="1" thickBot="1" x14ac:dyDescent="0.25">
      <c r="B53" s="4" t="s">
        <v>239</v>
      </c>
      <c r="C53" s="19">
        <v>7</v>
      </c>
      <c r="D53" s="19">
        <v>23</v>
      </c>
      <c r="E53" s="19">
        <v>2</v>
      </c>
      <c r="F53" s="19">
        <v>32</v>
      </c>
      <c r="G53" s="19">
        <v>921</v>
      </c>
      <c r="H53" s="19">
        <v>0</v>
      </c>
      <c r="I53" s="19">
        <v>921</v>
      </c>
    </row>
    <row r="54" spans="2:9" ht="20.100000000000001" customHeight="1" thickBot="1" x14ac:dyDescent="0.25">
      <c r="B54" s="4" t="s">
        <v>240</v>
      </c>
      <c r="C54" s="19">
        <v>224</v>
      </c>
      <c r="D54" s="19">
        <v>117</v>
      </c>
      <c r="E54" s="19">
        <v>25</v>
      </c>
      <c r="F54" s="19">
        <v>366</v>
      </c>
      <c r="G54" s="19">
        <v>11507</v>
      </c>
      <c r="H54" s="19">
        <v>4</v>
      </c>
      <c r="I54" s="19">
        <v>11511</v>
      </c>
    </row>
    <row r="55" spans="2:9" ht="20.100000000000001" customHeight="1" thickBot="1" x14ac:dyDescent="0.25">
      <c r="B55" s="4" t="s">
        <v>241</v>
      </c>
      <c r="C55" s="19">
        <v>40</v>
      </c>
      <c r="D55" s="19">
        <v>17</v>
      </c>
      <c r="E55" s="19">
        <v>0</v>
      </c>
      <c r="F55" s="19">
        <v>57</v>
      </c>
      <c r="G55" s="19">
        <v>3126</v>
      </c>
      <c r="H55" s="19">
        <v>18</v>
      </c>
      <c r="I55" s="19">
        <v>3144</v>
      </c>
    </row>
    <row r="56" spans="2:9" ht="20.100000000000001" customHeight="1" thickBot="1" x14ac:dyDescent="0.25">
      <c r="B56" s="4" t="s">
        <v>242</v>
      </c>
      <c r="C56" s="19">
        <v>35</v>
      </c>
      <c r="D56" s="19">
        <v>13</v>
      </c>
      <c r="E56" s="19">
        <v>19</v>
      </c>
      <c r="F56" s="19">
        <v>67</v>
      </c>
      <c r="G56" s="19">
        <v>628</v>
      </c>
      <c r="H56" s="19">
        <v>12</v>
      </c>
      <c r="I56" s="19">
        <v>640</v>
      </c>
    </row>
    <row r="57" spans="2:9" ht="20.100000000000001" customHeight="1" thickBot="1" x14ac:dyDescent="0.25">
      <c r="B57" s="4" t="s">
        <v>243</v>
      </c>
      <c r="C57" s="19">
        <v>1</v>
      </c>
      <c r="D57" s="19">
        <v>7</v>
      </c>
      <c r="E57" s="19">
        <v>0</v>
      </c>
      <c r="F57" s="19">
        <v>8</v>
      </c>
      <c r="G57" s="19">
        <v>307</v>
      </c>
      <c r="H57" s="19">
        <v>4</v>
      </c>
      <c r="I57" s="19">
        <v>311</v>
      </c>
    </row>
    <row r="58" spans="2:9" ht="20.100000000000001" customHeight="1" thickBot="1" x14ac:dyDescent="0.25">
      <c r="B58" s="4" t="s">
        <v>269</v>
      </c>
      <c r="C58" s="19">
        <v>5</v>
      </c>
      <c r="D58" s="19">
        <v>6</v>
      </c>
      <c r="E58" s="19">
        <v>0</v>
      </c>
      <c r="F58" s="19">
        <v>11</v>
      </c>
      <c r="G58" s="19">
        <v>433</v>
      </c>
      <c r="H58" s="19">
        <v>33</v>
      </c>
      <c r="I58" s="19">
        <v>466</v>
      </c>
    </row>
    <row r="59" spans="2:9" ht="20.100000000000001" customHeight="1" thickBot="1" x14ac:dyDescent="0.25">
      <c r="B59" s="4" t="s">
        <v>245</v>
      </c>
      <c r="C59" s="19">
        <v>20</v>
      </c>
      <c r="D59" s="19">
        <v>42</v>
      </c>
      <c r="E59" s="19">
        <v>7</v>
      </c>
      <c r="F59" s="19">
        <v>69</v>
      </c>
      <c r="G59" s="19">
        <v>1233</v>
      </c>
      <c r="H59" s="19">
        <v>9</v>
      </c>
      <c r="I59" s="19">
        <v>1242</v>
      </c>
    </row>
    <row r="60" spans="2:9" ht="20.100000000000001" customHeight="1" thickBot="1" x14ac:dyDescent="0.25">
      <c r="B60" s="4" t="s">
        <v>246</v>
      </c>
      <c r="C60" s="19">
        <v>1</v>
      </c>
      <c r="D60" s="19">
        <v>0</v>
      </c>
      <c r="E60" s="19">
        <v>0</v>
      </c>
      <c r="F60" s="19">
        <v>1</v>
      </c>
      <c r="G60" s="19">
        <v>179</v>
      </c>
      <c r="H60" s="19">
        <v>0</v>
      </c>
      <c r="I60" s="19">
        <v>179</v>
      </c>
    </row>
    <row r="61" spans="2:9" ht="20.100000000000001" customHeight="1" thickBot="1" x14ac:dyDescent="0.25">
      <c r="B61" s="7" t="s">
        <v>22</v>
      </c>
      <c r="C61" s="9">
        <f>SUM(C11:C60)</f>
        <v>1658</v>
      </c>
      <c r="D61" s="9">
        <f t="shared" ref="D61:I61" si="0">SUM(D11:D60)</f>
        <v>1281</v>
      </c>
      <c r="E61" s="9">
        <f t="shared" si="0"/>
        <v>733</v>
      </c>
      <c r="F61" s="9">
        <f t="shared" si="0"/>
        <v>3672</v>
      </c>
      <c r="G61" s="9">
        <f t="shared" si="0"/>
        <v>61403</v>
      </c>
      <c r="H61" s="9">
        <f t="shared" si="0"/>
        <v>696</v>
      </c>
      <c r="I61" s="9">
        <f t="shared" si="0"/>
        <v>62099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4" t="s">
        <v>163</v>
      </c>
      <c r="D9" s="105"/>
      <c r="E9" s="105"/>
      <c r="F9" s="105"/>
      <c r="G9" s="105"/>
      <c r="H9" s="106"/>
    </row>
    <row r="10" spans="2:8" ht="41.25" customHeight="1" x14ac:dyDescent="0.2">
      <c r="B10" s="13"/>
      <c r="C10" s="107" t="s">
        <v>164</v>
      </c>
      <c r="D10" s="108"/>
      <c r="E10" s="90" t="s">
        <v>165</v>
      </c>
      <c r="F10" s="90"/>
      <c r="G10" s="90" t="s">
        <v>166</v>
      </c>
      <c r="H10" s="90" t="s">
        <v>58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90"/>
      <c r="H11" s="90"/>
    </row>
    <row r="12" spans="2:8" ht="20.100000000000001" customHeight="1" thickBot="1" x14ac:dyDescent="0.25">
      <c r="B12" s="3" t="s">
        <v>197</v>
      </c>
      <c r="C12" s="62">
        <v>1.3694267515923567E-2</v>
      </c>
      <c r="D12" s="62">
        <v>0.18184713375796177</v>
      </c>
      <c r="E12" s="62">
        <v>1.9745222929936305E-2</v>
      </c>
      <c r="F12" s="62">
        <v>0.36751592356687895</v>
      </c>
      <c r="G12" s="62">
        <v>0.27452229299363057</v>
      </c>
      <c r="H12" s="62">
        <v>0.14267515923566876</v>
      </c>
    </row>
    <row r="13" spans="2:8" ht="20.100000000000001" customHeight="1" thickBot="1" x14ac:dyDescent="0.25">
      <c r="B13" s="4" t="s">
        <v>198</v>
      </c>
      <c r="C13" s="62">
        <v>1.874136910633261E-2</v>
      </c>
      <c r="D13" s="62">
        <v>0.16827776681791282</v>
      </c>
      <c r="E13" s="62">
        <v>1.0061156046557506E-2</v>
      </c>
      <c r="F13" s="62">
        <v>0.40737818110080881</v>
      </c>
      <c r="G13" s="62">
        <v>0.26987571513118958</v>
      </c>
      <c r="H13" s="62">
        <v>0.1256658117971986</v>
      </c>
    </row>
    <row r="14" spans="2:8" ht="20.100000000000001" customHeight="1" thickBot="1" x14ac:dyDescent="0.25">
      <c r="B14" s="4" t="s">
        <v>199</v>
      </c>
      <c r="C14" s="62">
        <v>1.0262725779967159E-2</v>
      </c>
      <c r="D14" s="62">
        <v>0.29392446633825942</v>
      </c>
      <c r="E14" s="62">
        <v>3.0377668308702793E-2</v>
      </c>
      <c r="F14" s="62">
        <v>0.2799671592775041</v>
      </c>
      <c r="G14" s="62">
        <v>0.25328407224958949</v>
      </c>
      <c r="H14" s="62">
        <v>0.13218390804597707</v>
      </c>
    </row>
    <row r="15" spans="2:8" ht="20.100000000000001" customHeight="1" thickBot="1" x14ac:dyDescent="0.25">
      <c r="B15" s="4" t="s">
        <v>200</v>
      </c>
      <c r="C15" s="62">
        <v>1.0730065221965075E-2</v>
      </c>
      <c r="D15" s="62">
        <v>0.18304228908058068</v>
      </c>
      <c r="E15" s="62">
        <v>6.9429833789185783E-2</v>
      </c>
      <c r="F15" s="62">
        <v>0.27603618767094468</v>
      </c>
      <c r="G15" s="62">
        <v>0.11192930780559647</v>
      </c>
      <c r="H15" s="62">
        <v>0.3488323164317273</v>
      </c>
    </row>
    <row r="16" spans="2:8" ht="20.100000000000001" customHeight="1" thickBot="1" x14ac:dyDescent="0.25">
      <c r="B16" s="4" t="s">
        <v>201</v>
      </c>
      <c r="C16" s="62">
        <v>1.7172523961661343E-2</v>
      </c>
      <c r="D16" s="62">
        <v>0.18210862619808307</v>
      </c>
      <c r="E16" s="62">
        <v>2.1565495207667731E-2</v>
      </c>
      <c r="F16" s="62">
        <v>0.49920127795527158</v>
      </c>
      <c r="G16" s="62">
        <v>0.15694888178913738</v>
      </c>
      <c r="H16" s="62">
        <v>0.12300319488817887</v>
      </c>
    </row>
    <row r="17" spans="2:8" ht="20.100000000000001" customHeight="1" thickBot="1" x14ac:dyDescent="0.25">
      <c r="B17" s="4" t="s">
        <v>202</v>
      </c>
      <c r="C17" s="62">
        <v>1.2921348314606741E-2</v>
      </c>
      <c r="D17" s="62">
        <v>0.19494382022471909</v>
      </c>
      <c r="E17" s="62">
        <v>3.1460674157303373E-2</v>
      </c>
      <c r="F17" s="62">
        <v>0.36966292134831463</v>
      </c>
      <c r="G17" s="62">
        <v>0.1646067415730337</v>
      </c>
      <c r="H17" s="62">
        <v>0.2264044943820224</v>
      </c>
    </row>
    <row r="18" spans="2:8" ht="20.100000000000001" customHeight="1" thickBot="1" x14ac:dyDescent="0.25">
      <c r="B18" s="4" t="s">
        <v>203</v>
      </c>
      <c r="C18" s="62">
        <v>1.6739159087913538E-2</v>
      </c>
      <c r="D18" s="62">
        <v>8.5013839462238033E-2</v>
      </c>
      <c r="E18" s="62">
        <v>8.3036773428232496E-3</v>
      </c>
      <c r="F18" s="62">
        <v>0.39462238038750497</v>
      </c>
      <c r="G18" s="62">
        <v>0.23131672597864769</v>
      </c>
      <c r="H18" s="62">
        <v>0.26400421774087246</v>
      </c>
    </row>
    <row r="19" spans="2:8" ht="20.100000000000001" customHeight="1" thickBot="1" x14ac:dyDescent="0.25">
      <c r="B19" s="4" t="s">
        <v>204</v>
      </c>
      <c r="C19" s="62">
        <v>3.0167748917748916E-2</v>
      </c>
      <c r="D19" s="62">
        <v>8.5227272727272721E-2</v>
      </c>
      <c r="E19" s="62">
        <v>3.070887445887446E-2</v>
      </c>
      <c r="F19" s="62">
        <v>0.3503787878787879</v>
      </c>
      <c r="G19" s="62">
        <v>0.16883116883116883</v>
      </c>
      <c r="H19" s="62">
        <v>0.33468614718614725</v>
      </c>
    </row>
    <row r="20" spans="2:8" ht="20.100000000000001" customHeight="1" thickBot="1" x14ac:dyDescent="0.25">
      <c r="B20" s="4" t="s">
        <v>205</v>
      </c>
      <c r="C20" s="62">
        <v>8.4210526315789472E-3</v>
      </c>
      <c r="D20" s="62">
        <v>0.32</v>
      </c>
      <c r="E20" s="62">
        <v>4.2105263157894736E-3</v>
      </c>
      <c r="F20" s="62">
        <v>0.27789473684210525</v>
      </c>
      <c r="G20" s="62">
        <v>0.24210526315789474</v>
      </c>
      <c r="H20" s="62">
        <v>0.14736842105263162</v>
      </c>
    </row>
    <row r="21" spans="2:8" ht="20.100000000000001" customHeight="1" thickBot="1" x14ac:dyDescent="0.25">
      <c r="B21" s="4" t="s">
        <v>206</v>
      </c>
      <c r="C21" s="62">
        <v>8.0000000000000002E-3</v>
      </c>
      <c r="D21" s="62">
        <v>0.28000000000000003</v>
      </c>
      <c r="E21" s="62">
        <v>0</v>
      </c>
      <c r="F21" s="62">
        <v>0.35199999999999998</v>
      </c>
      <c r="G21" s="62">
        <v>0.14399999999999999</v>
      </c>
      <c r="H21" s="62">
        <v>0.216</v>
      </c>
    </row>
    <row r="22" spans="2:8" ht="20.100000000000001" customHeight="1" thickBot="1" x14ac:dyDescent="0.25">
      <c r="B22" s="4" t="s">
        <v>207</v>
      </c>
      <c r="C22" s="62">
        <v>1.2658227848101266E-2</v>
      </c>
      <c r="D22" s="62">
        <v>0.13377445339470656</v>
      </c>
      <c r="E22" s="62">
        <v>2.3878020713463753E-2</v>
      </c>
      <c r="F22" s="62">
        <v>0.36421173762945913</v>
      </c>
      <c r="G22" s="62">
        <v>0.16139240506329114</v>
      </c>
      <c r="H22" s="62">
        <v>0.30408515535097813</v>
      </c>
    </row>
    <row r="23" spans="2:8" ht="20.100000000000001" customHeight="1" thickBot="1" x14ac:dyDescent="0.25">
      <c r="B23" s="4" t="s">
        <v>208</v>
      </c>
      <c r="C23" s="62">
        <v>1.5210608424336974E-2</v>
      </c>
      <c r="D23" s="62">
        <v>0.20358814352574103</v>
      </c>
      <c r="E23" s="62">
        <v>1.5210608424336974E-2</v>
      </c>
      <c r="F23" s="62">
        <v>0.38767550702028081</v>
      </c>
      <c r="G23" s="62">
        <v>0.26326053042121683</v>
      </c>
      <c r="H23" s="62">
        <v>0.11505460218408736</v>
      </c>
    </row>
    <row r="24" spans="2:8" ht="20.100000000000001" customHeight="1" thickBot="1" x14ac:dyDescent="0.25">
      <c r="B24" s="4" t="s">
        <v>209</v>
      </c>
      <c r="C24" s="62">
        <v>9.161381254404511E-3</v>
      </c>
      <c r="D24" s="62">
        <v>0.1744186046511628</v>
      </c>
      <c r="E24" s="62">
        <v>1.3037350246652573E-2</v>
      </c>
      <c r="F24" s="62">
        <v>0.44080338266384778</v>
      </c>
      <c r="G24" s="62">
        <v>0.17001409443269908</v>
      </c>
      <c r="H24" s="62">
        <v>0.19256518675123338</v>
      </c>
    </row>
    <row r="25" spans="2:8" ht="20.100000000000001" customHeight="1" thickBot="1" x14ac:dyDescent="0.25">
      <c r="B25" s="4" t="s">
        <v>210</v>
      </c>
      <c r="C25" s="62">
        <v>1.9380619380619381E-2</v>
      </c>
      <c r="D25" s="62">
        <v>0.3258741258741259</v>
      </c>
      <c r="E25" s="62">
        <v>6.5534465534465541E-2</v>
      </c>
      <c r="F25" s="62">
        <v>0.3150849150849151</v>
      </c>
      <c r="G25" s="62">
        <v>7.032967032967033E-2</v>
      </c>
      <c r="H25" s="62">
        <v>0.20379620379620375</v>
      </c>
    </row>
    <row r="26" spans="2:8" ht="20.100000000000001" customHeight="1" thickBot="1" x14ac:dyDescent="0.25">
      <c r="B26" s="4" t="s">
        <v>211</v>
      </c>
      <c r="C26" s="62">
        <v>3.0957336108220605E-2</v>
      </c>
      <c r="D26" s="62">
        <v>0.27549427679500521</v>
      </c>
      <c r="E26" s="62">
        <v>3.0437044745057231E-2</v>
      </c>
      <c r="F26" s="62">
        <v>0.47814776274713838</v>
      </c>
      <c r="G26" s="62">
        <v>0.11342351716961499</v>
      </c>
      <c r="H26" s="62">
        <v>7.1540062434963608E-2</v>
      </c>
    </row>
    <row r="27" spans="2:8" ht="20.100000000000001" customHeight="1" thickBot="1" x14ac:dyDescent="0.25">
      <c r="B27" s="5" t="s">
        <v>212</v>
      </c>
      <c r="C27" s="62">
        <v>1.3577331759149941E-2</v>
      </c>
      <c r="D27" s="62">
        <v>0.1576151121605667</v>
      </c>
      <c r="E27" s="62">
        <v>4.7815820543093274E-2</v>
      </c>
      <c r="F27" s="62">
        <v>0.42384887839433294</v>
      </c>
      <c r="G27" s="62">
        <v>0.20188902007083825</v>
      </c>
      <c r="H27" s="62">
        <v>0.15525383707201884</v>
      </c>
    </row>
    <row r="28" spans="2:8" ht="20.100000000000001" customHeight="1" thickBot="1" x14ac:dyDescent="0.25">
      <c r="B28" s="6" t="s">
        <v>213</v>
      </c>
      <c r="C28" s="62">
        <v>2.0905923344947737E-2</v>
      </c>
      <c r="D28" s="62">
        <v>0.10801393728222997</v>
      </c>
      <c r="E28" s="62">
        <v>1.7421602787456445E-2</v>
      </c>
      <c r="F28" s="62">
        <v>0.6376306620209059</v>
      </c>
      <c r="G28" s="62">
        <v>0.15331010452961671</v>
      </c>
      <c r="H28" s="62">
        <v>6.2717770034843218E-2</v>
      </c>
    </row>
    <row r="29" spans="2:8" ht="20.100000000000001" customHeight="1" thickBot="1" x14ac:dyDescent="0.25">
      <c r="B29" s="4" t="s">
        <v>214</v>
      </c>
      <c r="C29" s="62">
        <v>2.4301336573511541E-3</v>
      </c>
      <c r="D29" s="62">
        <v>0.1591737545565006</v>
      </c>
      <c r="E29" s="62">
        <v>1.9441069258809233E-2</v>
      </c>
      <c r="F29" s="62">
        <v>0.4374240583232078</v>
      </c>
      <c r="G29" s="62">
        <v>0.25637910085054677</v>
      </c>
      <c r="H29" s="62">
        <v>0.1251518833535844</v>
      </c>
    </row>
    <row r="30" spans="2:8" ht="20.100000000000001" customHeight="1" thickBot="1" x14ac:dyDescent="0.25">
      <c r="B30" s="4" t="s">
        <v>215</v>
      </c>
      <c r="C30" s="62">
        <v>2.1299254526091587E-2</v>
      </c>
      <c r="D30" s="62">
        <v>0.18423855165069222</v>
      </c>
      <c r="E30" s="62">
        <v>9.5846645367412137E-3</v>
      </c>
      <c r="F30" s="62">
        <v>0.3876464323748669</v>
      </c>
      <c r="G30" s="62">
        <v>0.15974440894568689</v>
      </c>
      <c r="H30" s="62">
        <v>0.23748668796592112</v>
      </c>
    </row>
    <row r="31" spans="2:8" ht="20.100000000000001" customHeight="1" thickBot="1" x14ac:dyDescent="0.25">
      <c r="B31" s="4" t="s">
        <v>216</v>
      </c>
      <c r="C31" s="62">
        <v>4.3103448275862068E-3</v>
      </c>
      <c r="D31" s="62">
        <v>0.14655172413793102</v>
      </c>
      <c r="E31" s="62">
        <v>8.6206896551724137E-3</v>
      </c>
      <c r="F31" s="62">
        <v>0.5</v>
      </c>
      <c r="G31" s="62">
        <v>0.27586206896551724</v>
      </c>
      <c r="H31" s="62">
        <v>6.4655172413793149E-2</v>
      </c>
    </row>
    <row r="32" spans="2:8" ht="20.100000000000001" customHeight="1" thickBot="1" x14ac:dyDescent="0.25">
      <c r="B32" s="4" t="s">
        <v>217</v>
      </c>
      <c r="C32" s="62">
        <v>4.9479166666666664E-2</v>
      </c>
      <c r="D32" s="62">
        <v>9.1145833333333329E-2</v>
      </c>
      <c r="E32" s="62">
        <v>5.208333333333333E-3</v>
      </c>
      <c r="F32" s="62">
        <v>0.50260416666666663</v>
      </c>
      <c r="G32" s="62">
        <v>0.2265625</v>
      </c>
      <c r="H32" s="62">
        <v>0.125</v>
      </c>
    </row>
    <row r="33" spans="2:8" ht="20.100000000000001" customHeight="1" thickBot="1" x14ac:dyDescent="0.25">
      <c r="B33" s="4" t="s">
        <v>218</v>
      </c>
      <c r="C33" s="62">
        <v>1.0657193605683837E-2</v>
      </c>
      <c r="D33" s="62">
        <v>7.1047957371225573E-2</v>
      </c>
      <c r="E33" s="62">
        <v>0</v>
      </c>
      <c r="F33" s="62">
        <v>0.46536412078152756</v>
      </c>
      <c r="G33" s="62">
        <v>0.41207815275310833</v>
      </c>
      <c r="H33" s="62">
        <v>4.0852575488454668E-2</v>
      </c>
    </row>
    <row r="34" spans="2:8" ht="20.100000000000001" customHeight="1" thickBot="1" x14ac:dyDescent="0.25">
      <c r="B34" s="4" t="s">
        <v>219</v>
      </c>
      <c r="C34" s="62">
        <v>1.0526315789473684E-2</v>
      </c>
      <c r="D34" s="62">
        <v>0.18947368421052632</v>
      </c>
      <c r="E34" s="62">
        <v>5.263157894736842E-3</v>
      </c>
      <c r="F34" s="62">
        <v>0.41578947368421054</v>
      </c>
      <c r="G34" s="62">
        <v>0.28947368421052633</v>
      </c>
      <c r="H34" s="62">
        <v>8.9473684210526205E-2</v>
      </c>
    </row>
    <row r="35" spans="2:8" ht="20.100000000000001" customHeight="1" thickBot="1" x14ac:dyDescent="0.25">
      <c r="B35" s="4" t="s">
        <v>220</v>
      </c>
      <c r="C35" s="62">
        <v>2.1385799828913601E-2</v>
      </c>
      <c r="D35" s="62">
        <v>3.7639007698887936E-2</v>
      </c>
      <c r="E35" s="62">
        <v>5.3892215568862277E-2</v>
      </c>
      <c r="F35" s="62">
        <v>0.43883661248930711</v>
      </c>
      <c r="G35" s="62">
        <v>0.30538922155688625</v>
      </c>
      <c r="H35" s="62">
        <v>0.14285714285714279</v>
      </c>
    </row>
    <row r="36" spans="2:8" ht="20.100000000000001" customHeight="1" thickBot="1" x14ac:dyDescent="0.25">
      <c r="B36" s="4" t="s">
        <v>221</v>
      </c>
      <c r="C36" s="62">
        <v>4.405286343612335E-2</v>
      </c>
      <c r="D36" s="62">
        <v>3.5242290748898682E-2</v>
      </c>
      <c r="E36" s="62">
        <v>2.643171806167401E-2</v>
      </c>
      <c r="F36" s="62">
        <v>0.55506607929515417</v>
      </c>
      <c r="G36" s="62">
        <v>0.18061674008810572</v>
      </c>
      <c r="H36" s="62">
        <v>0.15859030837004404</v>
      </c>
    </row>
    <row r="37" spans="2:8" ht="20.100000000000001" customHeight="1" thickBot="1" x14ac:dyDescent="0.25">
      <c r="B37" s="4" t="s">
        <v>222</v>
      </c>
      <c r="C37" s="62">
        <v>2.4142312579415501E-2</v>
      </c>
      <c r="D37" s="62">
        <v>9.148665819567979E-2</v>
      </c>
      <c r="E37" s="62">
        <v>1.5247776365946633E-2</v>
      </c>
      <c r="F37" s="62">
        <v>0.48030495552731894</v>
      </c>
      <c r="G37" s="62">
        <v>0.30876747141041933</v>
      </c>
      <c r="H37" s="62">
        <v>8.0050825921219815E-2</v>
      </c>
    </row>
    <row r="38" spans="2:8" ht="20.100000000000001" customHeight="1" thickBot="1" x14ac:dyDescent="0.25">
      <c r="B38" s="4" t="s">
        <v>223</v>
      </c>
      <c r="C38" s="62">
        <v>1.1400651465798045E-2</v>
      </c>
      <c r="D38" s="62">
        <v>0.31433224755700323</v>
      </c>
      <c r="E38" s="62">
        <v>1.6286644951140065E-2</v>
      </c>
      <c r="F38" s="62">
        <v>0.28990228013029318</v>
      </c>
      <c r="G38" s="62">
        <v>0.1758957654723127</v>
      </c>
      <c r="H38" s="62">
        <v>0.19218241042345283</v>
      </c>
    </row>
    <row r="39" spans="2:8" ht="20.100000000000001" customHeight="1" thickBot="1" x14ac:dyDescent="0.25">
      <c r="B39" s="4" t="s">
        <v>224</v>
      </c>
      <c r="C39" s="62">
        <v>5.434782608695652E-3</v>
      </c>
      <c r="D39" s="62">
        <v>8.4239130434782608E-2</v>
      </c>
      <c r="E39" s="62">
        <v>7.0652173913043473E-2</v>
      </c>
      <c r="F39" s="62">
        <v>0.35869565217391303</v>
      </c>
      <c r="G39" s="62">
        <v>0.38043478260869568</v>
      </c>
      <c r="H39" s="62">
        <v>0.10054347826086957</v>
      </c>
    </row>
    <row r="40" spans="2:8" ht="20.100000000000001" customHeight="1" thickBot="1" x14ac:dyDescent="0.25">
      <c r="B40" s="4" t="s">
        <v>225</v>
      </c>
      <c r="C40" s="62">
        <v>7.0210631895687063E-3</v>
      </c>
      <c r="D40" s="62">
        <v>9.0270812437311942E-2</v>
      </c>
      <c r="E40" s="62">
        <v>1.0030090270812437E-3</v>
      </c>
      <c r="F40" s="62">
        <v>0.53861584754262792</v>
      </c>
      <c r="G40" s="62">
        <v>0.17251755265797392</v>
      </c>
      <c r="H40" s="62">
        <v>0.19057171514543619</v>
      </c>
    </row>
    <row r="41" spans="2:8" ht="20.100000000000001" customHeight="1" thickBot="1" x14ac:dyDescent="0.25">
      <c r="B41" s="4" t="s">
        <v>226</v>
      </c>
      <c r="C41" s="62">
        <v>1.6577279375914189E-2</v>
      </c>
      <c r="D41" s="62">
        <v>0.1984397854705022</v>
      </c>
      <c r="E41" s="62">
        <v>4.3881033642125793E-3</v>
      </c>
      <c r="F41" s="62">
        <v>0.50560702096538279</v>
      </c>
      <c r="G41" s="62">
        <v>0.16626036079960996</v>
      </c>
      <c r="H41" s="62">
        <v>0.1087274500243782</v>
      </c>
    </row>
    <row r="42" spans="2:8" ht="20.100000000000001" customHeight="1" thickBot="1" x14ac:dyDescent="0.25">
      <c r="B42" s="4" t="s">
        <v>227</v>
      </c>
      <c r="C42" s="62">
        <v>9.9133448873483538E-3</v>
      </c>
      <c r="D42" s="62">
        <v>5.8925476603119586E-2</v>
      </c>
      <c r="E42" s="62">
        <v>2.8145580589254766E-2</v>
      </c>
      <c r="F42" s="62">
        <v>0.39618717504332757</v>
      </c>
      <c r="G42" s="62">
        <v>0.33934142114384747</v>
      </c>
      <c r="H42" s="62">
        <v>0.16748700173310216</v>
      </c>
    </row>
    <row r="43" spans="2:8" ht="20.100000000000001" customHeight="1" thickBot="1" x14ac:dyDescent="0.25">
      <c r="B43" s="4" t="s">
        <v>228</v>
      </c>
      <c r="C43" s="62">
        <v>1.6013485040033713E-2</v>
      </c>
      <c r="D43" s="62">
        <v>5.7311420143278551E-2</v>
      </c>
      <c r="E43" s="62">
        <v>6.7425200168563003E-3</v>
      </c>
      <c r="F43" s="62">
        <v>0.4062368310155921</v>
      </c>
      <c r="G43" s="62">
        <v>0.31774125579435314</v>
      </c>
      <c r="H43" s="62">
        <v>0.19595448798988618</v>
      </c>
    </row>
    <row r="44" spans="2:8" ht="20.100000000000001" customHeight="1" thickBot="1" x14ac:dyDescent="0.25">
      <c r="B44" s="4" t="s">
        <v>229</v>
      </c>
      <c r="C44" s="62">
        <v>4.1551246537396124E-3</v>
      </c>
      <c r="D44" s="62">
        <v>0.28947368421052633</v>
      </c>
      <c r="E44" s="62">
        <v>1.7313019390581719E-2</v>
      </c>
      <c r="F44" s="62">
        <v>0.36149584487534625</v>
      </c>
      <c r="G44" s="62">
        <v>0.17797783933518005</v>
      </c>
      <c r="H44" s="62">
        <v>0.14958448753462608</v>
      </c>
    </row>
    <row r="45" spans="2:8" ht="20.100000000000001" customHeight="1" thickBot="1" x14ac:dyDescent="0.25">
      <c r="B45" s="4" t="s">
        <v>230</v>
      </c>
      <c r="C45" s="62">
        <v>6.4051240992794231E-3</v>
      </c>
      <c r="D45" s="62">
        <v>0.15132105684547639</v>
      </c>
      <c r="E45" s="62">
        <v>2.1617293835068056E-2</v>
      </c>
      <c r="F45" s="62">
        <v>0.38070456365092076</v>
      </c>
      <c r="G45" s="62">
        <v>0.29623698959167333</v>
      </c>
      <c r="H45" s="62">
        <v>0.1437149719775821</v>
      </c>
    </row>
    <row r="46" spans="2:8" ht="20.100000000000001" customHeight="1" thickBot="1" x14ac:dyDescent="0.25">
      <c r="B46" s="4" t="s">
        <v>231</v>
      </c>
      <c r="C46" s="62">
        <v>1.2715598640312225E-2</v>
      </c>
      <c r="D46" s="62">
        <v>0.19186705275084981</v>
      </c>
      <c r="E46" s="62">
        <v>2.3290948004532293E-2</v>
      </c>
      <c r="F46" s="62">
        <v>0.27659574468085107</v>
      </c>
      <c r="G46" s="62">
        <v>0.25317889966007806</v>
      </c>
      <c r="H46" s="62">
        <v>0.24235175626337657</v>
      </c>
    </row>
    <row r="47" spans="2:8" ht="20.100000000000001" customHeight="1" thickBot="1" x14ac:dyDescent="0.25">
      <c r="B47" s="4" t="s">
        <v>232</v>
      </c>
      <c r="C47" s="62">
        <v>8.4942084942084949E-3</v>
      </c>
      <c r="D47" s="62">
        <v>0.18030888030888031</v>
      </c>
      <c r="E47" s="62">
        <v>2.3938223938223938E-2</v>
      </c>
      <c r="F47" s="62">
        <v>0.34594594594594597</v>
      </c>
      <c r="G47" s="62">
        <v>0.14942084942084943</v>
      </c>
      <c r="H47" s="62">
        <v>0.29189189189189191</v>
      </c>
    </row>
    <row r="48" spans="2:8" ht="20.100000000000001" customHeight="1" thickBot="1" x14ac:dyDescent="0.25">
      <c r="B48" s="4" t="s">
        <v>233</v>
      </c>
      <c r="C48" s="62">
        <v>2.3088289619504987E-2</v>
      </c>
      <c r="D48" s="62">
        <v>0.1421315108976727</v>
      </c>
      <c r="E48" s="62">
        <v>3.4447728112301443E-2</v>
      </c>
      <c r="F48" s="62">
        <v>0.32886959734022903</v>
      </c>
      <c r="G48" s="62">
        <v>0.19237162910971556</v>
      </c>
      <c r="H48" s="62">
        <v>0.27909124492057619</v>
      </c>
    </row>
    <row r="49" spans="2:8" ht="20.100000000000001" customHeight="1" thickBot="1" x14ac:dyDescent="0.25">
      <c r="B49" s="4" t="s">
        <v>234</v>
      </c>
      <c r="C49" s="62">
        <v>9.5057034220532317E-3</v>
      </c>
      <c r="D49" s="62">
        <v>0.23447401774397972</v>
      </c>
      <c r="E49" s="62">
        <v>4.9429657794676805E-2</v>
      </c>
      <c r="F49" s="62">
        <v>0.40874524714828897</v>
      </c>
      <c r="G49" s="62">
        <v>0.17617237008871989</v>
      </c>
      <c r="H49" s="62">
        <v>0.12167300380228141</v>
      </c>
    </row>
    <row r="50" spans="2:8" ht="20.100000000000001" customHeight="1" thickBot="1" x14ac:dyDescent="0.25">
      <c r="B50" s="4" t="s">
        <v>235</v>
      </c>
      <c r="C50" s="62">
        <v>1.0588235294117647E-2</v>
      </c>
      <c r="D50" s="62">
        <v>0.18823529411764706</v>
      </c>
      <c r="E50" s="62">
        <v>1.6470588235294119E-2</v>
      </c>
      <c r="F50" s="62">
        <v>0.33058823529411763</v>
      </c>
      <c r="G50" s="62">
        <v>0.27764705882352941</v>
      </c>
      <c r="H50" s="62">
        <v>0.1764705882352941</v>
      </c>
    </row>
    <row r="51" spans="2:8" ht="20.100000000000001" customHeight="1" thickBot="1" x14ac:dyDescent="0.25">
      <c r="B51" s="4" t="s">
        <v>236</v>
      </c>
      <c r="C51" s="62">
        <v>2.1666666666666667E-2</v>
      </c>
      <c r="D51" s="62">
        <v>0.16</v>
      </c>
      <c r="E51" s="62">
        <v>1.3333333333333334E-2</v>
      </c>
      <c r="F51" s="62">
        <v>0.40277777777777779</v>
      </c>
      <c r="G51" s="62">
        <v>0.34611111111111109</v>
      </c>
      <c r="H51" s="62">
        <v>5.6111111111111056E-2</v>
      </c>
    </row>
    <row r="52" spans="2:8" ht="20.100000000000001" customHeight="1" thickBot="1" x14ac:dyDescent="0.25">
      <c r="B52" s="4" t="s">
        <v>237</v>
      </c>
      <c r="C52" s="62">
        <v>1.9817073170731708E-2</v>
      </c>
      <c r="D52" s="62">
        <v>4.4207317073170729E-2</v>
      </c>
      <c r="E52" s="62">
        <v>7.621951219512195E-3</v>
      </c>
      <c r="F52" s="62">
        <v>0.56859756097560976</v>
      </c>
      <c r="G52" s="62">
        <v>0.21798780487804878</v>
      </c>
      <c r="H52" s="62">
        <v>0.14176829268292693</v>
      </c>
    </row>
    <row r="53" spans="2:8" ht="20.100000000000001" customHeight="1" thickBot="1" x14ac:dyDescent="0.25">
      <c r="B53" s="4" t="s">
        <v>238</v>
      </c>
      <c r="C53" s="62">
        <v>3.3582089552238806E-2</v>
      </c>
      <c r="D53" s="62">
        <v>0.1890547263681592</v>
      </c>
      <c r="E53" s="62">
        <v>7.462686567164179E-3</v>
      </c>
      <c r="F53" s="62">
        <v>0.4962686567164179</v>
      </c>
      <c r="G53" s="62">
        <v>0.19776119402985073</v>
      </c>
      <c r="H53" s="62">
        <v>7.5870646766169086E-2</v>
      </c>
    </row>
    <row r="54" spans="2:8" ht="20.100000000000001" customHeight="1" thickBot="1" x14ac:dyDescent="0.25">
      <c r="B54" s="4" t="s">
        <v>239</v>
      </c>
      <c r="C54" s="62">
        <v>2.7129679869777535E-2</v>
      </c>
      <c r="D54" s="62">
        <v>0.18556701030927836</v>
      </c>
      <c r="E54" s="62">
        <v>1.7362995116657624E-2</v>
      </c>
      <c r="F54" s="62">
        <v>0.49972870320130225</v>
      </c>
      <c r="G54" s="62">
        <v>0.16386326641345633</v>
      </c>
      <c r="H54" s="62">
        <v>0.1063483450895279</v>
      </c>
    </row>
    <row r="55" spans="2:8" ht="20.100000000000001" customHeight="1" thickBot="1" x14ac:dyDescent="0.25">
      <c r="B55" s="4" t="s">
        <v>240</v>
      </c>
      <c r="C55" s="62">
        <v>1.1319975211733113E-2</v>
      </c>
      <c r="D55" s="62">
        <v>4.1602974592026443E-2</v>
      </c>
      <c r="E55" s="62">
        <v>1.5120842801074159E-2</v>
      </c>
      <c r="F55" s="62">
        <v>0.4755629002272258</v>
      </c>
      <c r="G55" s="62">
        <v>0.21210493699648833</v>
      </c>
      <c r="H55" s="62">
        <v>0.24428837017145213</v>
      </c>
    </row>
    <row r="56" spans="2:8" ht="20.100000000000001" customHeight="1" thickBot="1" x14ac:dyDescent="0.25">
      <c r="B56" s="4" t="s">
        <v>241</v>
      </c>
      <c r="C56" s="62">
        <v>7.3764787752261659E-3</v>
      </c>
      <c r="D56" s="62">
        <v>0.22268615170494085</v>
      </c>
      <c r="E56" s="62">
        <v>7.9331941544885185E-3</v>
      </c>
      <c r="F56" s="62">
        <v>0.43757828810020877</v>
      </c>
      <c r="G56" s="62">
        <v>0.12846207376478774</v>
      </c>
      <c r="H56" s="62">
        <v>0.19596381350034786</v>
      </c>
    </row>
    <row r="57" spans="2:8" ht="20.100000000000001" customHeight="1" thickBot="1" x14ac:dyDescent="0.25">
      <c r="B57" s="4" t="s">
        <v>242</v>
      </c>
      <c r="C57" s="62">
        <v>7.3363431151241536E-3</v>
      </c>
      <c r="D57" s="62">
        <v>0.2025959367945824</v>
      </c>
      <c r="E57" s="62">
        <v>3.7810383747178329E-2</v>
      </c>
      <c r="F57" s="62">
        <v>0.36117381489841988</v>
      </c>
      <c r="G57" s="62">
        <v>0.15124153498871332</v>
      </c>
      <c r="H57" s="62">
        <v>0.2398419864559819</v>
      </c>
    </row>
    <row r="58" spans="2:8" ht="20.100000000000001" customHeight="1" thickBot="1" x14ac:dyDescent="0.25">
      <c r="B58" s="4" t="s">
        <v>243</v>
      </c>
      <c r="C58" s="62">
        <v>9.5036958817317843E-3</v>
      </c>
      <c r="D58" s="62">
        <v>0.22597676874340022</v>
      </c>
      <c r="E58" s="62">
        <v>8.4477296726504746E-3</v>
      </c>
      <c r="F58" s="62">
        <v>0.32840549102428723</v>
      </c>
      <c r="G58" s="62">
        <v>0.31995776135163673</v>
      </c>
      <c r="H58" s="62">
        <v>0.10770855332629348</v>
      </c>
    </row>
    <row r="59" spans="2:8" ht="20.100000000000001" customHeight="1" thickBot="1" x14ac:dyDescent="0.25">
      <c r="B59" s="4" t="s">
        <v>244</v>
      </c>
      <c r="C59" s="62">
        <v>2.6367831245880024E-3</v>
      </c>
      <c r="D59" s="62">
        <v>0.19973632168754121</v>
      </c>
      <c r="E59" s="62">
        <v>7.2511535926170073E-3</v>
      </c>
      <c r="F59" s="62">
        <v>0.30718523401450232</v>
      </c>
      <c r="G59" s="62">
        <v>0.29597890573500329</v>
      </c>
      <c r="H59" s="62">
        <v>0.1872116018457482</v>
      </c>
    </row>
    <row r="60" spans="2:8" ht="20.100000000000001" customHeight="1" thickBot="1" x14ac:dyDescent="0.25">
      <c r="B60" s="4" t="s">
        <v>245</v>
      </c>
      <c r="C60" s="62">
        <v>7.903780068728522E-3</v>
      </c>
      <c r="D60" s="62">
        <v>0.22199312714776631</v>
      </c>
      <c r="E60" s="62">
        <v>2.3711340206185566E-2</v>
      </c>
      <c r="F60" s="62">
        <v>0.42680412371134019</v>
      </c>
      <c r="G60" s="62">
        <v>0.25395189003436425</v>
      </c>
      <c r="H60" s="62">
        <v>6.5635738831615165E-2</v>
      </c>
    </row>
    <row r="61" spans="2:8" ht="20.100000000000001" customHeight="1" thickBot="1" x14ac:dyDescent="0.25">
      <c r="B61" s="4" t="s">
        <v>246</v>
      </c>
      <c r="C61" s="62">
        <v>2.886002886002886E-3</v>
      </c>
      <c r="D61" s="62">
        <v>0.29004329004329005</v>
      </c>
      <c r="E61" s="62">
        <v>1.443001443001443E-3</v>
      </c>
      <c r="F61" s="62">
        <v>0.2582972582972583</v>
      </c>
      <c r="G61" s="62">
        <v>0.21645021645021645</v>
      </c>
      <c r="H61" s="62">
        <v>0.23088023088023074</v>
      </c>
    </row>
    <row r="62" spans="2:8" ht="20.100000000000001" customHeight="1" thickBot="1" x14ac:dyDescent="0.25">
      <c r="B62" s="7" t="s">
        <v>22</v>
      </c>
      <c r="C62" s="46">
        <v>1.4570879930590554E-2</v>
      </c>
      <c r="D62" s="46">
        <v>0.14510274256623562</v>
      </c>
      <c r="E62" s="46">
        <v>2.3425687874399526E-2</v>
      </c>
      <c r="F62" s="46">
        <v>0.39616334186065799</v>
      </c>
      <c r="G62" s="46">
        <v>0.21522669711835968</v>
      </c>
      <c r="H62" s="46">
        <v>0.2055106506497566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70" t="s">
        <v>51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197</v>
      </c>
      <c r="C11" s="18">
        <v>4164</v>
      </c>
      <c r="D11" s="18">
        <v>2</v>
      </c>
      <c r="E11" s="18">
        <v>0</v>
      </c>
      <c r="F11" s="18">
        <v>1</v>
      </c>
      <c r="G11" s="18">
        <v>1718</v>
      </c>
      <c r="H11" s="18">
        <v>1294</v>
      </c>
      <c r="I11" s="18">
        <v>68</v>
      </c>
      <c r="J11" s="18">
        <v>62</v>
      </c>
      <c r="K11" s="18">
        <v>23</v>
      </c>
      <c r="L11" s="18">
        <v>229</v>
      </c>
      <c r="M11" s="18">
        <v>0</v>
      </c>
      <c r="N11" s="18">
        <v>0</v>
      </c>
      <c r="O11" s="18">
        <v>1</v>
      </c>
      <c r="P11" s="18">
        <v>289</v>
      </c>
      <c r="Q11" s="18">
        <v>457</v>
      </c>
      <c r="R11" s="18">
        <v>20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198</v>
      </c>
      <c r="C12" s="19">
        <v>6004</v>
      </c>
      <c r="D12" s="19">
        <v>2</v>
      </c>
      <c r="E12" s="19">
        <v>1</v>
      </c>
      <c r="F12" s="19">
        <v>0</v>
      </c>
      <c r="G12" s="19">
        <v>2340</v>
      </c>
      <c r="H12" s="19">
        <v>781</v>
      </c>
      <c r="I12" s="19">
        <v>128</v>
      </c>
      <c r="J12" s="19">
        <v>344</v>
      </c>
      <c r="K12" s="19">
        <v>77</v>
      </c>
      <c r="L12" s="19">
        <v>283</v>
      </c>
      <c r="M12" s="19">
        <v>12</v>
      </c>
      <c r="N12" s="19">
        <v>66</v>
      </c>
      <c r="O12" s="19">
        <v>12</v>
      </c>
      <c r="P12" s="19">
        <v>464</v>
      </c>
      <c r="Q12" s="19">
        <v>1289</v>
      </c>
      <c r="R12" s="19">
        <v>205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199</v>
      </c>
      <c r="C13" s="19">
        <v>2931</v>
      </c>
      <c r="D13" s="19">
        <v>2</v>
      </c>
      <c r="E13" s="19">
        <v>0</v>
      </c>
      <c r="F13" s="19">
        <v>0</v>
      </c>
      <c r="G13" s="19">
        <v>1913</v>
      </c>
      <c r="H13" s="19">
        <v>456</v>
      </c>
      <c r="I13" s="19">
        <v>17</v>
      </c>
      <c r="J13" s="19">
        <v>78</v>
      </c>
      <c r="K13" s="19">
        <v>18</v>
      </c>
      <c r="L13" s="19">
        <v>18</v>
      </c>
      <c r="M13" s="19">
        <v>8</v>
      </c>
      <c r="N13" s="19">
        <v>4</v>
      </c>
      <c r="O13" s="19">
        <v>0</v>
      </c>
      <c r="P13" s="19">
        <v>158</v>
      </c>
      <c r="Q13" s="19">
        <v>203</v>
      </c>
      <c r="R13" s="19">
        <v>56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200</v>
      </c>
      <c r="C14" s="19">
        <v>5626</v>
      </c>
      <c r="D14" s="19">
        <v>2</v>
      </c>
      <c r="E14" s="19">
        <v>0</v>
      </c>
      <c r="F14" s="19">
        <v>1</v>
      </c>
      <c r="G14" s="19">
        <v>2730</v>
      </c>
      <c r="H14" s="19">
        <v>499</v>
      </c>
      <c r="I14" s="19">
        <v>400</v>
      </c>
      <c r="J14" s="19">
        <v>243</v>
      </c>
      <c r="K14" s="19">
        <v>22</v>
      </c>
      <c r="L14" s="19">
        <v>7</v>
      </c>
      <c r="M14" s="19">
        <v>5</v>
      </c>
      <c r="N14" s="19">
        <v>23</v>
      </c>
      <c r="O14" s="19">
        <v>10</v>
      </c>
      <c r="P14" s="19">
        <v>569</v>
      </c>
      <c r="Q14" s="19">
        <v>673</v>
      </c>
      <c r="R14" s="19">
        <v>442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201</v>
      </c>
      <c r="C15" s="19">
        <v>2627</v>
      </c>
      <c r="D15" s="19">
        <v>0</v>
      </c>
      <c r="E15" s="19">
        <v>0</v>
      </c>
      <c r="F15" s="19">
        <v>0</v>
      </c>
      <c r="G15" s="19">
        <v>1775</v>
      </c>
      <c r="H15" s="19">
        <v>313</v>
      </c>
      <c r="I15" s="19">
        <v>35</v>
      </c>
      <c r="J15" s="19">
        <v>150</v>
      </c>
      <c r="K15" s="19">
        <v>9</v>
      </c>
      <c r="L15" s="19">
        <v>0</v>
      </c>
      <c r="M15" s="19">
        <v>0</v>
      </c>
      <c r="N15" s="19">
        <v>8</v>
      </c>
      <c r="O15" s="19">
        <v>9</v>
      </c>
      <c r="P15" s="19">
        <v>226</v>
      </c>
      <c r="Q15" s="19">
        <v>87</v>
      </c>
      <c r="R15" s="19">
        <v>15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202</v>
      </c>
      <c r="C16" s="19">
        <v>2255</v>
      </c>
      <c r="D16" s="19">
        <v>1</v>
      </c>
      <c r="E16" s="19">
        <v>0</v>
      </c>
      <c r="F16" s="19">
        <v>0</v>
      </c>
      <c r="G16" s="19">
        <v>1050</v>
      </c>
      <c r="H16" s="19">
        <v>446</v>
      </c>
      <c r="I16" s="19">
        <v>70</v>
      </c>
      <c r="J16" s="19">
        <v>134</v>
      </c>
      <c r="K16" s="19">
        <v>9</v>
      </c>
      <c r="L16" s="19">
        <v>56</v>
      </c>
      <c r="M16" s="19">
        <v>21</v>
      </c>
      <c r="N16" s="19">
        <v>17</v>
      </c>
      <c r="O16" s="19">
        <v>3</v>
      </c>
      <c r="P16" s="19">
        <v>193</v>
      </c>
      <c r="Q16" s="19">
        <v>207</v>
      </c>
      <c r="R16" s="19">
        <v>48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203</v>
      </c>
      <c r="C17" s="19">
        <v>9114</v>
      </c>
      <c r="D17" s="19">
        <v>4</v>
      </c>
      <c r="E17" s="19">
        <v>0</v>
      </c>
      <c r="F17" s="19">
        <v>0</v>
      </c>
      <c r="G17" s="19">
        <v>4275</v>
      </c>
      <c r="H17" s="19">
        <v>1837</v>
      </c>
      <c r="I17" s="19">
        <v>624</v>
      </c>
      <c r="J17" s="19">
        <v>167</v>
      </c>
      <c r="K17" s="19">
        <v>75</v>
      </c>
      <c r="L17" s="19">
        <v>236</v>
      </c>
      <c r="M17" s="19">
        <v>24</v>
      </c>
      <c r="N17" s="19">
        <v>201</v>
      </c>
      <c r="O17" s="19">
        <v>30</v>
      </c>
      <c r="P17" s="19">
        <v>388</v>
      </c>
      <c r="Q17" s="19">
        <v>1122</v>
      </c>
      <c r="R17" s="19">
        <v>131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204</v>
      </c>
      <c r="C18" s="19">
        <v>7334</v>
      </c>
      <c r="D18" s="19">
        <v>3</v>
      </c>
      <c r="E18" s="19">
        <v>0</v>
      </c>
      <c r="F18" s="19">
        <v>0</v>
      </c>
      <c r="G18" s="19">
        <v>3735</v>
      </c>
      <c r="H18" s="19">
        <v>977</v>
      </c>
      <c r="I18" s="19">
        <v>195</v>
      </c>
      <c r="J18" s="19">
        <v>643</v>
      </c>
      <c r="K18" s="19">
        <v>71</v>
      </c>
      <c r="L18" s="19">
        <v>83</v>
      </c>
      <c r="M18" s="19">
        <v>129</v>
      </c>
      <c r="N18" s="19">
        <v>74</v>
      </c>
      <c r="O18" s="19">
        <v>29</v>
      </c>
      <c r="P18" s="19">
        <v>403</v>
      </c>
      <c r="Q18" s="19">
        <v>794</v>
      </c>
      <c r="R18" s="19">
        <v>198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205</v>
      </c>
      <c r="C19" s="19">
        <v>528</v>
      </c>
      <c r="D19" s="19">
        <v>0</v>
      </c>
      <c r="E19" s="19">
        <v>0</v>
      </c>
      <c r="F19" s="19">
        <v>0</v>
      </c>
      <c r="G19" s="19">
        <v>124</v>
      </c>
      <c r="H19" s="19">
        <v>220</v>
      </c>
      <c r="I19" s="19">
        <v>27</v>
      </c>
      <c r="J19" s="19">
        <v>30</v>
      </c>
      <c r="K19" s="19">
        <v>3</v>
      </c>
      <c r="L19" s="19">
        <v>14</v>
      </c>
      <c r="M19" s="19">
        <v>0</v>
      </c>
      <c r="N19" s="19">
        <v>0</v>
      </c>
      <c r="O19" s="19">
        <v>0</v>
      </c>
      <c r="P19" s="19">
        <v>35</v>
      </c>
      <c r="Q19" s="19">
        <v>57</v>
      </c>
      <c r="R19" s="19">
        <v>18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206</v>
      </c>
      <c r="C20" s="19">
        <v>305</v>
      </c>
      <c r="D20" s="19">
        <v>0</v>
      </c>
      <c r="E20" s="19">
        <v>0</v>
      </c>
      <c r="F20" s="19">
        <v>0</v>
      </c>
      <c r="G20" s="19">
        <v>163</v>
      </c>
      <c r="H20" s="19">
        <v>76</v>
      </c>
      <c r="I20" s="19">
        <v>7</v>
      </c>
      <c r="J20" s="19">
        <v>9</v>
      </c>
      <c r="K20" s="19">
        <v>0</v>
      </c>
      <c r="L20" s="19">
        <v>0</v>
      </c>
      <c r="M20" s="19">
        <v>0</v>
      </c>
      <c r="N20" s="19">
        <v>0</v>
      </c>
      <c r="O20" s="19">
        <v>9</v>
      </c>
      <c r="P20" s="19">
        <v>9</v>
      </c>
      <c r="Q20" s="19">
        <v>25</v>
      </c>
      <c r="R20" s="19">
        <v>7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207</v>
      </c>
      <c r="C21" s="19">
        <v>3976</v>
      </c>
      <c r="D21" s="19">
        <v>5</v>
      </c>
      <c r="E21" s="19">
        <v>0</v>
      </c>
      <c r="F21" s="19">
        <v>0</v>
      </c>
      <c r="G21" s="19">
        <v>1846</v>
      </c>
      <c r="H21" s="19">
        <v>482</v>
      </c>
      <c r="I21" s="19">
        <v>156</v>
      </c>
      <c r="J21" s="19">
        <v>373</v>
      </c>
      <c r="K21" s="19">
        <v>42</v>
      </c>
      <c r="L21" s="19">
        <v>31</v>
      </c>
      <c r="M21" s="19">
        <v>103</v>
      </c>
      <c r="N21" s="19">
        <v>75</v>
      </c>
      <c r="O21" s="19">
        <v>13</v>
      </c>
      <c r="P21" s="19">
        <v>360</v>
      </c>
      <c r="Q21" s="19">
        <v>448</v>
      </c>
      <c r="R21" s="19">
        <v>42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208</v>
      </c>
      <c r="C22" s="19">
        <v>3780</v>
      </c>
      <c r="D22" s="19">
        <v>3</v>
      </c>
      <c r="E22" s="19">
        <v>0</v>
      </c>
      <c r="F22" s="19">
        <v>0</v>
      </c>
      <c r="G22" s="19">
        <v>1710</v>
      </c>
      <c r="H22" s="19">
        <v>457</v>
      </c>
      <c r="I22" s="19">
        <v>194</v>
      </c>
      <c r="J22" s="19">
        <v>243</v>
      </c>
      <c r="K22" s="19">
        <v>58</v>
      </c>
      <c r="L22" s="19">
        <v>85</v>
      </c>
      <c r="M22" s="19">
        <v>9</v>
      </c>
      <c r="N22" s="19">
        <v>7</v>
      </c>
      <c r="O22" s="19">
        <v>80</v>
      </c>
      <c r="P22" s="19">
        <v>413</v>
      </c>
      <c r="Q22" s="19">
        <v>466</v>
      </c>
      <c r="R22" s="19">
        <v>55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209</v>
      </c>
      <c r="C23" s="19">
        <v>7698</v>
      </c>
      <c r="D23" s="19">
        <v>0</v>
      </c>
      <c r="E23" s="19">
        <v>0</v>
      </c>
      <c r="F23" s="19">
        <v>0</v>
      </c>
      <c r="G23" s="19">
        <v>3529</v>
      </c>
      <c r="H23" s="19">
        <v>827</v>
      </c>
      <c r="I23" s="19">
        <v>736</v>
      </c>
      <c r="J23" s="19">
        <v>638</v>
      </c>
      <c r="K23" s="19">
        <v>155</v>
      </c>
      <c r="L23" s="19">
        <v>83</v>
      </c>
      <c r="M23" s="19">
        <v>78</v>
      </c>
      <c r="N23" s="19">
        <v>54</v>
      </c>
      <c r="O23" s="19">
        <v>77</v>
      </c>
      <c r="P23" s="19">
        <v>836</v>
      </c>
      <c r="Q23" s="19">
        <v>621</v>
      </c>
      <c r="R23" s="19">
        <v>64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210</v>
      </c>
      <c r="C24" s="19">
        <v>5288</v>
      </c>
      <c r="D24" s="19">
        <v>2</v>
      </c>
      <c r="E24" s="19">
        <v>0</v>
      </c>
      <c r="F24" s="19">
        <v>0</v>
      </c>
      <c r="G24" s="19">
        <v>2554</v>
      </c>
      <c r="H24" s="19">
        <v>624</v>
      </c>
      <c r="I24" s="19">
        <v>162</v>
      </c>
      <c r="J24" s="19">
        <v>567</v>
      </c>
      <c r="K24" s="19">
        <v>81</v>
      </c>
      <c r="L24" s="19">
        <v>174</v>
      </c>
      <c r="M24" s="19">
        <v>11</v>
      </c>
      <c r="N24" s="19">
        <v>54</v>
      </c>
      <c r="O24" s="19">
        <v>20</v>
      </c>
      <c r="P24" s="19">
        <v>631</v>
      </c>
      <c r="Q24" s="19">
        <v>339</v>
      </c>
      <c r="R24" s="19">
        <v>69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211</v>
      </c>
      <c r="C25" s="19">
        <v>4292</v>
      </c>
      <c r="D25" s="19">
        <v>1</v>
      </c>
      <c r="E25" s="19">
        <v>0</v>
      </c>
      <c r="F25" s="19">
        <v>0</v>
      </c>
      <c r="G25" s="19">
        <v>1990</v>
      </c>
      <c r="H25" s="19">
        <v>794</v>
      </c>
      <c r="I25" s="19">
        <v>240</v>
      </c>
      <c r="J25" s="19">
        <v>302</v>
      </c>
      <c r="K25" s="19">
        <v>10</v>
      </c>
      <c r="L25" s="19">
        <v>149</v>
      </c>
      <c r="M25" s="19">
        <v>34</v>
      </c>
      <c r="N25" s="19">
        <v>27</v>
      </c>
      <c r="O25" s="19">
        <v>11</v>
      </c>
      <c r="P25" s="19">
        <v>334</v>
      </c>
      <c r="Q25" s="19">
        <v>340</v>
      </c>
      <c r="R25" s="19">
        <v>60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212</v>
      </c>
      <c r="C26" s="27">
        <v>2393</v>
      </c>
      <c r="D26" s="27">
        <v>0</v>
      </c>
      <c r="E26" s="27">
        <v>0</v>
      </c>
      <c r="F26" s="27">
        <v>0</v>
      </c>
      <c r="G26" s="27">
        <v>790</v>
      </c>
      <c r="H26" s="27">
        <v>542</v>
      </c>
      <c r="I26" s="27">
        <v>49</v>
      </c>
      <c r="J26" s="27">
        <v>191</v>
      </c>
      <c r="K26" s="27">
        <v>11</v>
      </c>
      <c r="L26" s="27">
        <v>99</v>
      </c>
      <c r="M26" s="27">
        <v>8</v>
      </c>
      <c r="N26" s="27">
        <v>8</v>
      </c>
      <c r="O26" s="27">
        <v>1</v>
      </c>
      <c r="P26" s="27">
        <v>422</v>
      </c>
      <c r="Q26" s="27">
        <v>231</v>
      </c>
      <c r="R26" s="27">
        <v>41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213</v>
      </c>
      <c r="C27" s="29">
        <v>473</v>
      </c>
      <c r="D27" s="29">
        <v>0</v>
      </c>
      <c r="E27" s="29">
        <v>0</v>
      </c>
      <c r="F27" s="29">
        <v>0</v>
      </c>
      <c r="G27" s="29">
        <v>303</v>
      </c>
      <c r="H27" s="29">
        <v>90</v>
      </c>
      <c r="I27" s="29">
        <v>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1</v>
      </c>
      <c r="P27" s="29">
        <v>30</v>
      </c>
      <c r="Q27" s="29">
        <v>48</v>
      </c>
      <c r="R27" s="29">
        <v>0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214</v>
      </c>
      <c r="C28" s="29">
        <v>969</v>
      </c>
      <c r="D28" s="29">
        <v>0</v>
      </c>
      <c r="E28" s="29">
        <v>0</v>
      </c>
      <c r="F28" s="29">
        <v>0</v>
      </c>
      <c r="G28" s="29">
        <v>337</v>
      </c>
      <c r="H28" s="29">
        <v>70</v>
      </c>
      <c r="I28" s="29">
        <v>60</v>
      </c>
      <c r="J28" s="29">
        <v>16</v>
      </c>
      <c r="K28" s="29">
        <v>4</v>
      </c>
      <c r="L28" s="29">
        <v>38</v>
      </c>
      <c r="M28" s="29">
        <v>27</v>
      </c>
      <c r="N28" s="29">
        <v>160</v>
      </c>
      <c r="O28" s="29">
        <v>10</v>
      </c>
      <c r="P28" s="29">
        <v>95</v>
      </c>
      <c r="Q28" s="29">
        <v>75</v>
      </c>
      <c r="R28" s="29">
        <v>77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215</v>
      </c>
      <c r="C29" s="28">
        <v>1069</v>
      </c>
      <c r="D29" s="28">
        <v>0</v>
      </c>
      <c r="E29" s="28">
        <v>0</v>
      </c>
      <c r="F29" s="28">
        <v>0</v>
      </c>
      <c r="G29" s="28">
        <v>575</v>
      </c>
      <c r="H29" s="28">
        <v>87</v>
      </c>
      <c r="I29" s="28">
        <v>27</v>
      </c>
      <c r="J29" s="28">
        <v>83</v>
      </c>
      <c r="K29" s="28">
        <v>1</v>
      </c>
      <c r="L29" s="28">
        <v>13</v>
      </c>
      <c r="M29" s="28">
        <v>0</v>
      </c>
      <c r="N29" s="28">
        <v>0</v>
      </c>
      <c r="O29" s="28">
        <v>0</v>
      </c>
      <c r="P29" s="28">
        <v>105</v>
      </c>
      <c r="Q29" s="28">
        <v>178</v>
      </c>
      <c r="R29" s="28">
        <v>0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216</v>
      </c>
      <c r="C30" s="19">
        <v>372</v>
      </c>
      <c r="D30" s="19">
        <v>0</v>
      </c>
      <c r="E30" s="19">
        <v>0</v>
      </c>
      <c r="F30" s="19">
        <v>0</v>
      </c>
      <c r="G30" s="19">
        <v>226</v>
      </c>
      <c r="H30" s="19">
        <v>24</v>
      </c>
      <c r="I30" s="19">
        <v>0</v>
      </c>
      <c r="J30" s="19">
        <v>0</v>
      </c>
      <c r="K30" s="19">
        <v>0</v>
      </c>
      <c r="L30" s="19">
        <v>2</v>
      </c>
      <c r="M30" s="19">
        <v>0</v>
      </c>
      <c r="N30" s="19">
        <v>0</v>
      </c>
      <c r="O30" s="19">
        <v>0</v>
      </c>
      <c r="P30" s="19">
        <v>0</v>
      </c>
      <c r="Q30" s="19">
        <v>120</v>
      </c>
      <c r="R30" s="19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217</v>
      </c>
      <c r="C31" s="19">
        <v>436</v>
      </c>
      <c r="D31" s="19">
        <v>0</v>
      </c>
      <c r="E31" s="19">
        <v>0</v>
      </c>
      <c r="F31" s="19">
        <v>0</v>
      </c>
      <c r="G31" s="19">
        <v>230</v>
      </c>
      <c r="H31" s="19">
        <v>147</v>
      </c>
      <c r="I31" s="19">
        <v>0</v>
      </c>
      <c r="J31" s="19">
        <v>15</v>
      </c>
      <c r="K31" s="19">
        <v>0</v>
      </c>
      <c r="L31" s="19">
        <v>1</v>
      </c>
      <c r="M31" s="19">
        <v>2</v>
      </c>
      <c r="N31" s="19">
        <v>0</v>
      </c>
      <c r="O31" s="19">
        <v>0</v>
      </c>
      <c r="P31" s="19">
        <v>3</v>
      </c>
      <c r="Q31" s="19">
        <v>37</v>
      </c>
      <c r="R31" s="19">
        <v>1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218</v>
      </c>
      <c r="C32" s="19">
        <v>649</v>
      </c>
      <c r="D32" s="19">
        <v>0</v>
      </c>
      <c r="E32" s="19">
        <v>0</v>
      </c>
      <c r="F32" s="19">
        <v>0</v>
      </c>
      <c r="G32" s="19">
        <v>534</v>
      </c>
      <c r="H32" s="19">
        <v>17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10</v>
      </c>
      <c r="Q32" s="19">
        <v>87</v>
      </c>
      <c r="R32" s="19">
        <v>1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219</v>
      </c>
      <c r="C33" s="19">
        <v>233</v>
      </c>
      <c r="D33" s="19">
        <v>1</v>
      </c>
      <c r="E33" s="19">
        <v>0</v>
      </c>
      <c r="F33" s="19">
        <v>0</v>
      </c>
      <c r="G33" s="19">
        <v>113</v>
      </c>
      <c r="H33" s="19">
        <v>7</v>
      </c>
      <c r="I33" s="19">
        <v>1</v>
      </c>
      <c r="J33" s="19">
        <v>57</v>
      </c>
      <c r="K33" s="19">
        <v>7</v>
      </c>
      <c r="L33" s="19">
        <v>10</v>
      </c>
      <c r="M33" s="19">
        <v>0</v>
      </c>
      <c r="N33" s="19">
        <v>0</v>
      </c>
      <c r="O33" s="19">
        <v>0</v>
      </c>
      <c r="P33" s="19">
        <v>30</v>
      </c>
      <c r="Q33" s="19">
        <v>7</v>
      </c>
      <c r="R33" s="19"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220</v>
      </c>
      <c r="C34" s="19">
        <v>1339</v>
      </c>
      <c r="D34" s="19">
        <v>0</v>
      </c>
      <c r="E34" s="19">
        <v>0</v>
      </c>
      <c r="F34" s="19">
        <v>0</v>
      </c>
      <c r="G34" s="19">
        <v>606</v>
      </c>
      <c r="H34" s="19">
        <v>310</v>
      </c>
      <c r="I34" s="19">
        <v>0</v>
      </c>
      <c r="J34" s="19">
        <v>9</v>
      </c>
      <c r="K34" s="19">
        <v>9</v>
      </c>
      <c r="L34" s="19">
        <v>0</v>
      </c>
      <c r="M34" s="19">
        <v>33</v>
      </c>
      <c r="N34" s="19">
        <v>50</v>
      </c>
      <c r="O34" s="19">
        <v>89</v>
      </c>
      <c r="P34" s="19">
        <v>38</v>
      </c>
      <c r="Q34" s="19">
        <v>195</v>
      </c>
      <c r="R34" s="19">
        <v>0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221</v>
      </c>
      <c r="C35" s="19">
        <v>273</v>
      </c>
      <c r="D35" s="19">
        <v>0</v>
      </c>
      <c r="E35" s="19">
        <v>0</v>
      </c>
      <c r="F35" s="19">
        <v>0</v>
      </c>
      <c r="G35" s="19">
        <v>99</v>
      </c>
      <c r="H35" s="19">
        <v>90</v>
      </c>
      <c r="I35" s="19">
        <v>34</v>
      </c>
      <c r="J35" s="19">
        <v>11</v>
      </c>
      <c r="K35" s="19">
        <v>4</v>
      </c>
      <c r="L35" s="19">
        <v>6</v>
      </c>
      <c r="M35" s="19">
        <v>0</v>
      </c>
      <c r="N35" s="19">
        <v>0</v>
      </c>
      <c r="O35" s="19">
        <v>2</v>
      </c>
      <c r="P35" s="19">
        <v>7</v>
      </c>
      <c r="Q35" s="19">
        <v>19</v>
      </c>
      <c r="R35" s="19">
        <v>1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222</v>
      </c>
      <c r="C36" s="19">
        <v>994</v>
      </c>
      <c r="D36" s="19">
        <v>2</v>
      </c>
      <c r="E36" s="19">
        <v>0</v>
      </c>
      <c r="F36" s="19">
        <v>0</v>
      </c>
      <c r="G36" s="19">
        <v>426</v>
      </c>
      <c r="H36" s="19">
        <v>220</v>
      </c>
      <c r="I36" s="19">
        <v>109</v>
      </c>
      <c r="J36" s="19">
        <v>9</v>
      </c>
      <c r="K36" s="19">
        <v>8</v>
      </c>
      <c r="L36" s="19">
        <v>13</v>
      </c>
      <c r="M36" s="19">
        <v>0</v>
      </c>
      <c r="N36" s="19">
        <v>16</v>
      </c>
      <c r="O36" s="19">
        <v>2</v>
      </c>
      <c r="P36" s="19">
        <v>27</v>
      </c>
      <c r="Q36" s="19">
        <v>137</v>
      </c>
      <c r="R36" s="19">
        <v>25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223</v>
      </c>
      <c r="C37" s="19">
        <v>1764</v>
      </c>
      <c r="D37" s="19">
        <v>2</v>
      </c>
      <c r="E37" s="19">
        <v>0</v>
      </c>
      <c r="F37" s="19">
        <v>0</v>
      </c>
      <c r="G37" s="19">
        <v>1009</v>
      </c>
      <c r="H37" s="19">
        <v>240</v>
      </c>
      <c r="I37" s="19">
        <v>131</v>
      </c>
      <c r="J37" s="19">
        <v>45</v>
      </c>
      <c r="K37" s="19">
        <v>4</v>
      </c>
      <c r="L37" s="19">
        <v>9</v>
      </c>
      <c r="M37" s="19">
        <v>4</v>
      </c>
      <c r="N37" s="19">
        <v>5</v>
      </c>
      <c r="O37" s="19">
        <v>0</v>
      </c>
      <c r="P37" s="19">
        <v>85</v>
      </c>
      <c r="Q37" s="19">
        <v>228</v>
      </c>
      <c r="R37" s="19">
        <v>2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224</v>
      </c>
      <c r="C38" s="19">
        <v>522</v>
      </c>
      <c r="D38" s="19">
        <v>1</v>
      </c>
      <c r="E38" s="19">
        <v>0</v>
      </c>
      <c r="F38" s="19">
        <v>0</v>
      </c>
      <c r="G38" s="19">
        <v>336</v>
      </c>
      <c r="H38" s="19">
        <v>49</v>
      </c>
      <c r="I38" s="19">
        <v>32</v>
      </c>
      <c r="J38" s="19">
        <v>1</v>
      </c>
      <c r="K38" s="19">
        <v>0</v>
      </c>
      <c r="L38" s="19">
        <v>7</v>
      </c>
      <c r="M38" s="19">
        <v>0</v>
      </c>
      <c r="N38" s="19">
        <v>7</v>
      </c>
      <c r="O38" s="19">
        <v>0</v>
      </c>
      <c r="P38" s="19">
        <v>22</v>
      </c>
      <c r="Q38" s="19">
        <v>37</v>
      </c>
      <c r="R38" s="19">
        <v>30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225</v>
      </c>
      <c r="C39" s="19">
        <v>1005</v>
      </c>
      <c r="D39" s="19">
        <v>2</v>
      </c>
      <c r="E39" s="19">
        <v>0</v>
      </c>
      <c r="F39" s="19">
        <v>0</v>
      </c>
      <c r="G39" s="19">
        <v>374</v>
      </c>
      <c r="H39" s="19">
        <v>257</v>
      </c>
      <c r="I39" s="19">
        <v>0</v>
      </c>
      <c r="J39" s="19">
        <v>0</v>
      </c>
      <c r="K39" s="19">
        <v>3</v>
      </c>
      <c r="L39" s="19">
        <v>2</v>
      </c>
      <c r="M39" s="19">
        <v>0</v>
      </c>
      <c r="N39" s="19">
        <v>1</v>
      </c>
      <c r="O39" s="19">
        <v>1</v>
      </c>
      <c r="P39" s="19">
        <v>49</v>
      </c>
      <c r="Q39" s="19">
        <v>315</v>
      </c>
      <c r="R39" s="19">
        <v>1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226</v>
      </c>
      <c r="C40" s="19">
        <v>2523</v>
      </c>
      <c r="D40" s="19">
        <v>2</v>
      </c>
      <c r="E40" s="19">
        <v>0</v>
      </c>
      <c r="F40" s="19">
        <v>0</v>
      </c>
      <c r="G40" s="19">
        <v>1047</v>
      </c>
      <c r="H40" s="19">
        <v>763</v>
      </c>
      <c r="I40" s="19">
        <v>87</v>
      </c>
      <c r="J40" s="19">
        <v>80</v>
      </c>
      <c r="K40" s="19">
        <v>3</v>
      </c>
      <c r="L40" s="19">
        <v>2</v>
      </c>
      <c r="M40" s="19">
        <v>3</v>
      </c>
      <c r="N40" s="19">
        <v>0</v>
      </c>
      <c r="O40" s="19">
        <v>0</v>
      </c>
      <c r="P40" s="19">
        <v>113</v>
      </c>
      <c r="Q40" s="19">
        <v>402</v>
      </c>
      <c r="R40" s="19">
        <v>21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227</v>
      </c>
      <c r="C41" s="19">
        <v>21151</v>
      </c>
      <c r="D41" s="19">
        <v>15</v>
      </c>
      <c r="E41" s="19">
        <v>0</v>
      </c>
      <c r="F41" s="19">
        <v>1</v>
      </c>
      <c r="G41" s="19">
        <v>8514</v>
      </c>
      <c r="H41" s="19">
        <v>4085</v>
      </c>
      <c r="I41" s="19">
        <v>1552</v>
      </c>
      <c r="J41" s="19">
        <v>1825</v>
      </c>
      <c r="K41" s="19">
        <v>503</v>
      </c>
      <c r="L41" s="19">
        <v>246</v>
      </c>
      <c r="M41" s="19">
        <v>157</v>
      </c>
      <c r="N41" s="19">
        <v>336</v>
      </c>
      <c r="O41" s="19">
        <v>120</v>
      </c>
      <c r="P41" s="19">
        <v>896</v>
      </c>
      <c r="Q41" s="19">
        <v>1781</v>
      </c>
      <c r="R41" s="19">
        <v>1120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228</v>
      </c>
      <c r="C42" s="19">
        <v>2796</v>
      </c>
      <c r="D42" s="19">
        <v>2</v>
      </c>
      <c r="E42" s="19">
        <v>0</v>
      </c>
      <c r="F42" s="19">
        <v>0</v>
      </c>
      <c r="G42" s="19">
        <v>1525</v>
      </c>
      <c r="H42" s="19">
        <v>291</v>
      </c>
      <c r="I42" s="19">
        <v>194</v>
      </c>
      <c r="J42" s="19">
        <v>84</v>
      </c>
      <c r="K42" s="19">
        <v>27</v>
      </c>
      <c r="L42" s="19">
        <v>0</v>
      </c>
      <c r="M42" s="19">
        <v>1</v>
      </c>
      <c r="N42" s="19">
        <v>0</v>
      </c>
      <c r="O42" s="19">
        <v>49</v>
      </c>
      <c r="P42" s="19">
        <v>183</v>
      </c>
      <c r="Q42" s="19">
        <v>292</v>
      </c>
      <c r="R42" s="19">
        <v>148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229</v>
      </c>
      <c r="C43" s="19">
        <v>1932</v>
      </c>
      <c r="D43" s="19">
        <v>1</v>
      </c>
      <c r="E43" s="19">
        <v>0</v>
      </c>
      <c r="F43" s="19">
        <v>0</v>
      </c>
      <c r="G43" s="19">
        <v>810</v>
      </c>
      <c r="H43" s="19">
        <v>372</v>
      </c>
      <c r="I43" s="19">
        <v>247</v>
      </c>
      <c r="J43" s="19">
        <v>57</v>
      </c>
      <c r="K43" s="19">
        <v>19</v>
      </c>
      <c r="L43" s="19">
        <v>34</v>
      </c>
      <c r="M43" s="19">
        <v>5</v>
      </c>
      <c r="N43" s="19">
        <v>11</v>
      </c>
      <c r="O43" s="19">
        <v>25</v>
      </c>
      <c r="P43" s="19">
        <v>155</v>
      </c>
      <c r="Q43" s="19">
        <v>110</v>
      </c>
      <c r="R43" s="19">
        <v>86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230</v>
      </c>
      <c r="C44" s="19">
        <v>3265</v>
      </c>
      <c r="D44" s="19">
        <v>1</v>
      </c>
      <c r="E44" s="19">
        <v>0</v>
      </c>
      <c r="F44" s="19">
        <v>1</v>
      </c>
      <c r="G44" s="19">
        <v>1712</v>
      </c>
      <c r="H44" s="19">
        <v>399</v>
      </c>
      <c r="I44" s="19">
        <v>224</v>
      </c>
      <c r="J44" s="19">
        <v>91</v>
      </c>
      <c r="K44" s="19">
        <v>132</v>
      </c>
      <c r="L44" s="19">
        <v>20</v>
      </c>
      <c r="M44" s="19">
        <v>16</v>
      </c>
      <c r="N44" s="19">
        <v>38</v>
      </c>
      <c r="O44" s="19">
        <v>13</v>
      </c>
      <c r="P44" s="19">
        <v>269</v>
      </c>
      <c r="Q44" s="19">
        <v>267</v>
      </c>
      <c r="R44" s="19">
        <v>82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231</v>
      </c>
      <c r="C45" s="19">
        <v>10558</v>
      </c>
      <c r="D45" s="19">
        <v>2</v>
      </c>
      <c r="E45" s="19">
        <v>0</v>
      </c>
      <c r="F45" s="19">
        <v>0</v>
      </c>
      <c r="G45" s="19">
        <v>4946</v>
      </c>
      <c r="H45" s="19">
        <v>2104</v>
      </c>
      <c r="I45" s="19">
        <v>262</v>
      </c>
      <c r="J45" s="19">
        <v>366</v>
      </c>
      <c r="K45" s="19">
        <v>95</v>
      </c>
      <c r="L45" s="19">
        <v>236</v>
      </c>
      <c r="M45" s="19">
        <v>33</v>
      </c>
      <c r="N45" s="19">
        <v>112</v>
      </c>
      <c r="O45" s="19">
        <v>56</v>
      </c>
      <c r="P45" s="19">
        <v>684</v>
      </c>
      <c r="Q45" s="19">
        <v>1272</v>
      </c>
      <c r="R45" s="19">
        <v>390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232</v>
      </c>
      <c r="C46" s="19">
        <v>4279</v>
      </c>
      <c r="D46" s="19">
        <v>0</v>
      </c>
      <c r="E46" s="19">
        <v>0</v>
      </c>
      <c r="F46" s="19">
        <v>0</v>
      </c>
      <c r="G46" s="19">
        <v>1379</v>
      </c>
      <c r="H46" s="19">
        <v>492</v>
      </c>
      <c r="I46" s="19">
        <v>6</v>
      </c>
      <c r="J46" s="19">
        <v>44</v>
      </c>
      <c r="K46" s="19">
        <v>17</v>
      </c>
      <c r="L46" s="19">
        <v>15</v>
      </c>
      <c r="M46" s="19">
        <v>1</v>
      </c>
      <c r="N46" s="19">
        <v>0</v>
      </c>
      <c r="O46" s="19">
        <v>3</v>
      </c>
      <c r="P46" s="19">
        <v>372</v>
      </c>
      <c r="Q46" s="19">
        <v>1798</v>
      </c>
      <c r="R46" s="19">
        <v>152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233</v>
      </c>
      <c r="C47" s="19">
        <v>14012</v>
      </c>
      <c r="D47" s="19">
        <v>1</v>
      </c>
      <c r="E47" s="19">
        <v>0</v>
      </c>
      <c r="F47" s="19">
        <v>0</v>
      </c>
      <c r="G47" s="19">
        <v>6371</v>
      </c>
      <c r="H47" s="19">
        <v>1654</v>
      </c>
      <c r="I47" s="19">
        <v>1377</v>
      </c>
      <c r="J47" s="19">
        <v>731</v>
      </c>
      <c r="K47" s="19">
        <v>137</v>
      </c>
      <c r="L47" s="19">
        <v>120</v>
      </c>
      <c r="M47" s="19">
        <v>29</v>
      </c>
      <c r="N47" s="19">
        <v>111</v>
      </c>
      <c r="O47" s="19">
        <v>38</v>
      </c>
      <c r="P47" s="19">
        <v>1074</v>
      </c>
      <c r="Q47" s="19">
        <v>2125</v>
      </c>
      <c r="R47" s="19">
        <v>244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234</v>
      </c>
      <c r="C48" s="19">
        <v>2110</v>
      </c>
      <c r="D48" s="19">
        <v>1</v>
      </c>
      <c r="E48" s="19">
        <v>0</v>
      </c>
      <c r="F48" s="19">
        <v>0</v>
      </c>
      <c r="G48" s="19">
        <v>723</v>
      </c>
      <c r="H48" s="19">
        <v>360</v>
      </c>
      <c r="I48" s="19">
        <v>49</v>
      </c>
      <c r="J48" s="19">
        <v>105</v>
      </c>
      <c r="K48" s="19">
        <v>27</v>
      </c>
      <c r="L48" s="19">
        <v>158</v>
      </c>
      <c r="M48" s="19">
        <v>9</v>
      </c>
      <c r="N48" s="19">
        <v>12</v>
      </c>
      <c r="O48" s="19">
        <v>15</v>
      </c>
      <c r="P48" s="19">
        <v>419</v>
      </c>
      <c r="Q48" s="19">
        <v>193</v>
      </c>
      <c r="R48" s="19">
        <v>39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235</v>
      </c>
      <c r="C49" s="19">
        <v>1299</v>
      </c>
      <c r="D49" s="19">
        <v>1</v>
      </c>
      <c r="E49" s="19">
        <v>0</v>
      </c>
      <c r="F49" s="19">
        <v>0</v>
      </c>
      <c r="G49" s="19">
        <v>245</v>
      </c>
      <c r="H49" s="19">
        <v>496</v>
      </c>
      <c r="I49" s="19">
        <v>84</v>
      </c>
      <c r="J49" s="19">
        <v>33</v>
      </c>
      <c r="K49" s="19">
        <v>4</v>
      </c>
      <c r="L49" s="19">
        <v>105</v>
      </c>
      <c r="M49" s="19">
        <v>4</v>
      </c>
      <c r="N49" s="19">
        <v>29</v>
      </c>
      <c r="O49" s="19">
        <v>1</v>
      </c>
      <c r="P49" s="19">
        <v>44</v>
      </c>
      <c r="Q49" s="19">
        <v>229</v>
      </c>
      <c r="R49" s="19">
        <v>24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236</v>
      </c>
      <c r="C50" s="19">
        <v>3201</v>
      </c>
      <c r="D50" s="19">
        <v>1</v>
      </c>
      <c r="E50" s="19">
        <v>0</v>
      </c>
      <c r="F50" s="19">
        <v>0</v>
      </c>
      <c r="G50" s="19">
        <v>1542</v>
      </c>
      <c r="H50" s="19">
        <v>630</v>
      </c>
      <c r="I50" s="19">
        <v>16</v>
      </c>
      <c r="J50" s="19">
        <v>258</v>
      </c>
      <c r="K50" s="19">
        <v>13</v>
      </c>
      <c r="L50" s="19">
        <v>141</v>
      </c>
      <c r="M50" s="19">
        <v>4</v>
      </c>
      <c r="N50" s="19">
        <v>20</v>
      </c>
      <c r="O50" s="19">
        <v>3</v>
      </c>
      <c r="P50" s="19">
        <v>82</v>
      </c>
      <c r="Q50" s="19">
        <v>444</v>
      </c>
      <c r="R50" s="19">
        <v>47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237</v>
      </c>
      <c r="C51" s="19">
        <v>769</v>
      </c>
      <c r="D51" s="19">
        <v>0</v>
      </c>
      <c r="E51" s="19">
        <v>0</v>
      </c>
      <c r="F51" s="19">
        <v>0</v>
      </c>
      <c r="G51" s="19">
        <v>430</v>
      </c>
      <c r="H51" s="19">
        <v>103</v>
      </c>
      <c r="I51" s="19">
        <v>30</v>
      </c>
      <c r="J51" s="19">
        <v>28</v>
      </c>
      <c r="K51" s="19">
        <v>9</v>
      </c>
      <c r="L51" s="19">
        <v>6</v>
      </c>
      <c r="M51" s="19">
        <v>1</v>
      </c>
      <c r="N51" s="19">
        <v>0</v>
      </c>
      <c r="O51" s="19">
        <v>2</v>
      </c>
      <c r="P51" s="19">
        <v>30</v>
      </c>
      <c r="Q51" s="19">
        <v>125</v>
      </c>
      <c r="R51" s="19">
        <v>5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238</v>
      </c>
      <c r="C52" s="19">
        <v>1113</v>
      </c>
      <c r="D52" s="19">
        <v>0</v>
      </c>
      <c r="E52" s="19">
        <v>0</v>
      </c>
      <c r="F52" s="19">
        <v>0</v>
      </c>
      <c r="G52" s="19">
        <v>393</v>
      </c>
      <c r="H52" s="19">
        <v>248</v>
      </c>
      <c r="I52" s="19">
        <v>12</v>
      </c>
      <c r="J52" s="19">
        <v>8</v>
      </c>
      <c r="K52" s="19">
        <v>29</v>
      </c>
      <c r="L52" s="19">
        <v>0</v>
      </c>
      <c r="M52" s="19">
        <v>0</v>
      </c>
      <c r="N52" s="19">
        <v>0</v>
      </c>
      <c r="O52" s="19">
        <v>1</v>
      </c>
      <c r="P52" s="19">
        <v>19</v>
      </c>
      <c r="Q52" s="19">
        <v>290</v>
      </c>
      <c r="R52" s="19">
        <v>113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239</v>
      </c>
      <c r="C53" s="19">
        <v>2596</v>
      </c>
      <c r="D53" s="19">
        <v>1</v>
      </c>
      <c r="E53" s="19">
        <v>0</v>
      </c>
      <c r="F53" s="19">
        <v>0</v>
      </c>
      <c r="G53" s="19">
        <v>1274</v>
      </c>
      <c r="H53" s="19">
        <v>474</v>
      </c>
      <c r="I53" s="19">
        <v>111</v>
      </c>
      <c r="J53" s="19">
        <v>92</v>
      </c>
      <c r="K53" s="19">
        <v>36</v>
      </c>
      <c r="L53" s="19">
        <v>46</v>
      </c>
      <c r="M53" s="19">
        <v>16</v>
      </c>
      <c r="N53" s="19">
        <v>50</v>
      </c>
      <c r="O53" s="19">
        <v>12</v>
      </c>
      <c r="P53" s="19">
        <v>194</v>
      </c>
      <c r="Q53" s="19">
        <v>182</v>
      </c>
      <c r="R53" s="19">
        <v>108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240</v>
      </c>
      <c r="C54" s="19">
        <v>30393</v>
      </c>
      <c r="D54" s="19">
        <v>9</v>
      </c>
      <c r="E54" s="19">
        <v>0</v>
      </c>
      <c r="F54" s="19">
        <v>0</v>
      </c>
      <c r="G54" s="19">
        <v>16145</v>
      </c>
      <c r="H54" s="19">
        <v>2040</v>
      </c>
      <c r="I54" s="19">
        <v>877</v>
      </c>
      <c r="J54" s="19">
        <v>1972</v>
      </c>
      <c r="K54" s="19">
        <v>222</v>
      </c>
      <c r="L54" s="19">
        <v>984</v>
      </c>
      <c r="M54" s="19">
        <v>150</v>
      </c>
      <c r="N54" s="19">
        <v>98</v>
      </c>
      <c r="O54" s="19">
        <v>177</v>
      </c>
      <c r="P54" s="19">
        <v>2231</v>
      </c>
      <c r="Q54" s="19">
        <v>4012</v>
      </c>
      <c r="R54" s="19">
        <v>1476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241</v>
      </c>
      <c r="C55" s="19">
        <v>8721</v>
      </c>
      <c r="D55" s="19">
        <v>3</v>
      </c>
      <c r="E55" s="19">
        <v>0</v>
      </c>
      <c r="F55" s="19">
        <v>0</v>
      </c>
      <c r="G55" s="19">
        <v>4407</v>
      </c>
      <c r="H55" s="19">
        <v>1384</v>
      </c>
      <c r="I55" s="19">
        <v>283</v>
      </c>
      <c r="J55" s="19">
        <v>271</v>
      </c>
      <c r="K55" s="19">
        <v>38</v>
      </c>
      <c r="L55" s="19">
        <v>78</v>
      </c>
      <c r="M55" s="19">
        <v>46</v>
      </c>
      <c r="N55" s="19">
        <v>53</v>
      </c>
      <c r="O55" s="19">
        <v>45</v>
      </c>
      <c r="P55" s="19">
        <v>1137</v>
      </c>
      <c r="Q55" s="19">
        <v>832</v>
      </c>
      <c r="R55" s="19">
        <v>144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242</v>
      </c>
      <c r="C56" s="19">
        <v>2512</v>
      </c>
      <c r="D56" s="19">
        <v>4</v>
      </c>
      <c r="E56" s="19">
        <v>0</v>
      </c>
      <c r="F56" s="19">
        <v>0</v>
      </c>
      <c r="G56" s="19">
        <v>1217</v>
      </c>
      <c r="H56" s="19">
        <v>339</v>
      </c>
      <c r="I56" s="19">
        <v>116</v>
      </c>
      <c r="J56" s="19">
        <v>99</v>
      </c>
      <c r="K56" s="19">
        <v>31</v>
      </c>
      <c r="L56" s="19">
        <v>7</v>
      </c>
      <c r="M56" s="19">
        <v>1</v>
      </c>
      <c r="N56" s="19">
        <v>12</v>
      </c>
      <c r="O56" s="19">
        <v>4</v>
      </c>
      <c r="P56" s="19">
        <v>242</v>
      </c>
      <c r="Q56" s="19">
        <v>336</v>
      </c>
      <c r="R56" s="19">
        <v>104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243</v>
      </c>
      <c r="C57" s="19">
        <v>1277</v>
      </c>
      <c r="D57" s="19">
        <v>0</v>
      </c>
      <c r="E57" s="19">
        <v>0</v>
      </c>
      <c r="F57" s="19">
        <v>0</v>
      </c>
      <c r="G57" s="19">
        <v>726</v>
      </c>
      <c r="H57" s="19">
        <v>47</v>
      </c>
      <c r="I57" s="19">
        <v>159</v>
      </c>
      <c r="J57" s="19">
        <v>98</v>
      </c>
      <c r="K57" s="19">
        <v>6</v>
      </c>
      <c r="L57" s="19">
        <v>0</v>
      </c>
      <c r="M57" s="19">
        <v>4</v>
      </c>
      <c r="N57" s="19">
        <v>3</v>
      </c>
      <c r="O57" s="19">
        <v>1</v>
      </c>
      <c r="P57" s="19">
        <v>157</v>
      </c>
      <c r="Q57" s="19">
        <v>65</v>
      </c>
      <c r="R57" s="19">
        <v>11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269</v>
      </c>
      <c r="C58" s="19">
        <v>1858</v>
      </c>
      <c r="D58" s="19">
        <v>0</v>
      </c>
      <c r="E58" s="19">
        <v>0</v>
      </c>
      <c r="F58" s="19">
        <v>0</v>
      </c>
      <c r="G58" s="19">
        <v>844</v>
      </c>
      <c r="H58" s="19">
        <v>184</v>
      </c>
      <c r="I58" s="19">
        <v>230</v>
      </c>
      <c r="J58" s="19">
        <v>100</v>
      </c>
      <c r="K58" s="19">
        <v>46</v>
      </c>
      <c r="L58" s="19">
        <v>4</v>
      </c>
      <c r="M58" s="19">
        <v>1</v>
      </c>
      <c r="N58" s="19">
        <v>0</v>
      </c>
      <c r="O58" s="19">
        <v>1</v>
      </c>
      <c r="P58" s="19">
        <v>225</v>
      </c>
      <c r="Q58" s="19">
        <v>198</v>
      </c>
      <c r="R58" s="19">
        <v>25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245</v>
      </c>
      <c r="C59" s="19">
        <v>3672</v>
      </c>
      <c r="D59" s="19">
        <v>1</v>
      </c>
      <c r="E59" s="19">
        <v>0</v>
      </c>
      <c r="F59" s="19">
        <v>0</v>
      </c>
      <c r="G59" s="19">
        <v>2187</v>
      </c>
      <c r="H59" s="19">
        <v>240</v>
      </c>
      <c r="I59" s="19">
        <v>71</v>
      </c>
      <c r="J59" s="19">
        <v>343</v>
      </c>
      <c r="K59" s="19">
        <v>36</v>
      </c>
      <c r="L59" s="19">
        <v>71</v>
      </c>
      <c r="M59" s="19">
        <v>8</v>
      </c>
      <c r="N59" s="19">
        <v>24</v>
      </c>
      <c r="O59" s="19">
        <v>35</v>
      </c>
      <c r="P59" s="19">
        <v>365</v>
      </c>
      <c r="Q59" s="19">
        <v>184</v>
      </c>
      <c r="R59" s="19">
        <v>107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246</v>
      </c>
      <c r="C60" s="19">
        <v>961</v>
      </c>
      <c r="D60" s="19">
        <v>0</v>
      </c>
      <c r="E60" s="19">
        <v>0</v>
      </c>
      <c r="F60" s="19">
        <v>0</v>
      </c>
      <c r="G60" s="19">
        <v>527</v>
      </c>
      <c r="H60" s="19">
        <v>243</v>
      </c>
      <c r="I60" s="19">
        <v>21</v>
      </c>
      <c r="J60" s="19">
        <v>40</v>
      </c>
      <c r="K60" s="19">
        <v>6</v>
      </c>
      <c r="L60" s="19">
        <v>0</v>
      </c>
      <c r="M60" s="19">
        <v>3</v>
      </c>
      <c r="N60" s="19">
        <v>5</v>
      </c>
      <c r="O60" s="19">
        <v>11</v>
      </c>
      <c r="P60" s="19">
        <v>58</v>
      </c>
      <c r="Q60" s="19">
        <v>41</v>
      </c>
      <c r="R60" s="19">
        <v>6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199411</v>
      </c>
      <c r="D61" s="9">
        <f t="shared" ref="D61:R61" si="0">SUM(D11:D60)</f>
        <v>80</v>
      </c>
      <c r="E61" s="9">
        <f t="shared" si="0"/>
        <v>1</v>
      </c>
      <c r="F61" s="9">
        <f t="shared" si="0"/>
        <v>4</v>
      </c>
      <c r="G61" s="9">
        <f t="shared" si="0"/>
        <v>94374</v>
      </c>
      <c r="H61" s="9">
        <f t="shared" si="0"/>
        <v>29181</v>
      </c>
      <c r="I61" s="9">
        <f t="shared" si="0"/>
        <v>9511</v>
      </c>
      <c r="J61" s="9">
        <f t="shared" si="0"/>
        <v>11145</v>
      </c>
      <c r="K61" s="9">
        <f t="shared" si="0"/>
        <v>2140</v>
      </c>
      <c r="L61" s="9">
        <f t="shared" si="0"/>
        <v>3921</v>
      </c>
      <c r="M61" s="9">
        <f t="shared" si="0"/>
        <v>1000</v>
      </c>
      <c r="N61" s="9">
        <f t="shared" si="0"/>
        <v>1771</v>
      </c>
      <c r="O61" s="9">
        <f t="shared" si="0"/>
        <v>1022</v>
      </c>
      <c r="P61" s="9">
        <f t="shared" si="0"/>
        <v>15180</v>
      </c>
      <c r="Q61" s="9">
        <f t="shared" si="0"/>
        <v>24020</v>
      </c>
      <c r="R61" s="9">
        <f t="shared" si="0"/>
        <v>6061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7" t="s">
        <v>52</v>
      </c>
      <c r="D9" s="70"/>
      <c r="E9" s="70"/>
      <c r="F9" s="78"/>
      <c r="G9" s="77" t="s">
        <v>53</v>
      </c>
      <c r="H9" s="70"/>
      <c r="I9" s="70"/>
      <c r="J9" s="78"/>
      <c r="K9" s="77" t="s">
        <v>54</v>
      </c>
      <c r="L9" s="70"/>
      <c r="M9" s="70"/>
      <c r="N9" s="70"/>
      <c r="O9" s="70"/>
      <c r="P9" s="78"/>
      <c r="Q9" s="77" t="s">
        <v>55</v>
      </c>
      <c r="R9" s="70"/>
      <c r="S9" s="70"/>
      <c r="T9" s="70"/>
      <c r="U9" s="70"/>
      <c r="V9" s="78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197</v>
      </c>
      <c r="C11" s="18">
        <v>99</v>
      </c>
      <c r="D11" s="18">
        <v>14</v>
      </c>
      <c r="E11" s="18">
        <v>57</v>
      </c>
      <c r="F11" s="18">
        <v>28</v>
      </c>
      <c r="G11" s="18">
        <v>17</v>
      </c>
      <c r="H11" s="18">
        <v>0</v>
      </c>
      <c r="I11" s="18">
        <v>24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53</v>
      </c>
      <c r="R11" s="18">
        <v>59</v>
      </c>
      <c r="S11" s="18">
        <v>0</v>
      </c>
      <c r="T11" s="18">
        <v>7</v>
      </c>
      <c r="U11" s="18">
        <v>38</v>
      </c>
      <c r="V11" s="18">
        <v>33</v>
      </c>
    </row>
    <row r="12" spans="2:22" ht="20.100000000000001" customHeight="1" thickBot="1" x14ac:dyDescent="0.25">
      <c r="B12" s="4" t="s">
        <v>198</v>
      </c>
      <c r="C12" s="19">
        <v>272</v>
      </c>
      <c r="D12" s="19">
        <v>108</v>
      </c>
      <c r="E12" s="19">
        <v>123</v>
      </c>
      <c r="F12" s="19">
        <v>41</v>
      </c>
      <c r="G12" s="19">
        <v>98</v>
      </c>
      <c r="H12" s="19">
        <v>0</v>
      </c>
      <c r="I12" s="19">
        <v>95</v>
      </c>
      <c r="J12" s="19">
        <v>5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91</v>
      </c>
      <c r="R12" s="19">
        <v>129</v>
      </c>
      <c r="S12" s="19">
        <v>5</v>
      </c>
      <c r="T12" s="19">
        <v>4</v>
      </c>
      <c r="U12" s="19">
        <v>95</v>
      </c>
      <c r="V12" s="19">
        <v>78</v>
      </c>
    </row>
    <row r="13" spans="2:22" ht="20.100000000000001" customHeight="1" thickBot="1" x14ac:dyDescent="0.25">
      <c r="B13" s="4" t="s">
        <v>199</v>
      </c>
      <c r="C13" s="19">
        <v>147</v>
      </c>
      <c r="D13" s="19">
        <v>19</v>
      </c>
      <c r="E13" s="19">
        <v>77</v>
      </c>
      <c r="F13" s="19">
        <v>51</v>
      </c>
      <c r="G13" s="19">
        <v>95</v>
      </c>
      <c r="H13" s="19">
        <v>0</v>
      </c>
      <c r="I13" s="19">
        <v>96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96</v>
      </c>
      <c r="R13" s="19">
        <v>103</v>
      </c>
      <c r="S13" s="19">
        <v>0</v>
      </c>
      <c r="T13" s="19">
        <v>58</v>
      </c>
      <c r="U13" s="19">
        <v>44</v>
      </c>
      <c r="V13" s="19">
        <v>31</v>
      </c>
    </row>
    <row r="14" spans="2:22" ht="20.100000000000001" customHeight="1" thickBot="1" x14ac:dyDescent="0.25">
      <c r="B14" s="4" t="s">
        <v>200</v>
      </c>
      <c r="C14" s="19">
        <v>357</v>
      </c>
      <c r="D14" s="19">
        <v>225</v>
      </c>
      <c r="E14" s="19">
        <v>121</v>
      </c>
      <c r="F14" s="19">
        <v>11</v>
      </c>
      <c r="G14" s="19">
        <v>240</v>
      </c>
      <c r="H14" s="19">
        <v>0</v>
      </c>
      <c r="I14" s="19">
        <v>239</v>
      </c>
      <c r="J14" s="19">
        <v>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255</v>
      </c>
      <c r="R14" s="19">
        <v>264</v>
      </c>
      <c r="S14" s="19">
        <v>0</v>
      </c>
      <c r="T14" s="19">
        <v>1</v>
      </c>
      <c r="U14" s="19">
        <v>313</v>
      </c>
      <c r="V14" s="19">
        <v>134</v>
      </c>
    </row>
    <row r="15" spans="2:22" ht="20.100000000000001" customHeight="1" thickBot="1" x14ac:dyDescent="0.25">
      <c r="B15" s="4" t="s">
        <v>201</v>
      </c>
      <c r="C15" s="19">
        <v>120</v>
      </c>
      <c r="D15" s="19">
        <v>54</v>
      </c>
      <c r="E15" s="19">
        <v>34</v>
      </c>
      <c r="F15" s="19">
        <v>32</v>
      </c>
      <c r="G15" s="19">
        <v>69</v>
      </c>
      <c r="H15" s="19">
        <v>0</v>
      </c>
      <c r="I15" s="19">
        <v>68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37</v>
      </c>
      <c r="R15" s="19">
        <v>37</v>
      </c>
      <c r="S15" s="19">
        <v>0</v>
      </c>
      <c r="T15" s="19">
        <v>5</v>
      </c>
      <c r="U15" s="19">
        <v>12</v>
      </c>
      <c r="V15" s="19">
        <v>36</v>
      </c>
    </row>
    <row r="16" spans="2:22" ht="20.100000000000001" customHeight="1" thickBot="1" x14ac:dyDescent="0.25">
      <c r="B16" s="4" t="s">
        <v>202</v>
      </c>
      <c r="C16" s="19">
        <v>187</v>
      </c>
      <c r="D16" s="19">
        <v>87</v>
      </c>
      <c r="E16" s="19">
        <v>84</v>
      </c>
      <c r="F16" s="19">
        <v>16</v>
      </c>
      <c r="G16" s="19">
        <v>10</v>
      </c>
      <c r="H16" s="19">
        <v>0</v>
      </c>
      <c r="I16" s="19">
        <v>10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15</v>
      </c>
      <c r="R16" s="19">
        <v>16</v>
      </c>
      <c r="S16" s="19">
        <v>0</v>
      </c>
      <c r="T16" s="19">
        <v>1</v>
      </c>
      <c r="U16" s="19">
        <v>18</v>
      </c>
      <c r="V16" s="19">
        <v>13</v>
      </c>
    </row>
    <row r="17" spans="2:22" ht="20.100000000000001" customHeight="1" thickBot="1" x14ac:dyDescent="0.25">
      <c r="B17" s="4" t="s">
        <v>203</v>
      </c>
      <c r="C17" s="19">
        <v>353</v>
      </c>
      <c r="D17" s="19">
        <v>110</v>
      </c>
      <c r="E17" s="19">
        <v>178</v>
      </c>
      <c r="F17" s="19">
        <v>65</v>
      </c>
      <c r="G17" s="19">
        <v>112</v>
      </c>
      <c r="H17" s="19">
        <v>0</v>
      </c>
      <c r="I17" s="19">
        <v>111</v>
      </c>
      <c r="J17" s="19">
        <v>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114</v>
      </c>
      <c r="R17" s="19">
        <v>171</v>
      </c>
      <c r="S17" s="19">
        <v>5</v>
      </c>
      <c r="T17" s="19">
        <v>24</v>
      </c>
      <c r="U17" s="19">
        <v>143</v>
      </c>
      <c r="V17" s="19">
        <v>54</v>
      </c>
    </row>
    <row r="18" spans="2:22" ht="20.100000000000001" customHeight="1" thickBot="1" x14ac:dyDescent="0.25">
      <c r="B18" s="4" t="s">
        <v>204</v>
      </c>
      <c r="C18" s="19">
        <v>427</v>
      </c>
      <c r="D18" s="19">
        <v>201</v>
      </c>
      <c r="E18" s="19">
        <v>161</v>
      </c>
      <c r="F18" s="19">
        <v>65</v>
      </c>
      <c r="G18" s="19">
        <v>68</v>
      </c>
      <c r="H18" s="19">
        <v>0</v>
      </c>
      <c r="I18" s="19">
        <v>68</v>
      </c>
      <c r="J18" s="19">
        <v>15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109</v>
      </c>
      <c r="R18" s="19">
        <v>110</v>
      </c>
      <c r="S18" s="19">
        <v>9</v>
      </c>
      <c r="T18" s="19">
        <v>3</v>
      </c>
      <c r="U18" s="19">
        <v>97</v>
      </c>
      <c r="V18" s="19">
        <v>74</v>
      </c>
    </row>
    <row r="19" spans="2:22" ht="20.100000000000001" customHeight="1" thickBot="1" x14ac:dyDescent="0.25">
      <c r="B19" s="4" t="s">
        <v>205</v>
      </c>
      <c r="C19" s="19">
        <v>52</v>
      </c>
      <c r="D19" s="19">
        <v>1</v>
      </c>
      <c r="E19" s="19">
        <v>5</v>
      </c>
      <c r="F19" s="19">
        <v>46</v>
      </c>
      <c r="G19" s="19">
        <v>4</v>
      </c>
      <c r="H19" s="19">
        <v>0</v>
      </c>
      <c r="I19" s="19">
        <v>4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5</v>
      </c>
      <c r="R19" s="19">
        <v>12</v>
      </c>
      <c r="S19" s="19">
        <v>0</v>
      </c>
      <c r="T19" s="19">
        <v>0</v>
      </c>
      <c r="U19" s="19">
        <v>5</v>
      </c>
      <c r="V19" s="19">
        <v>4</v>
      </c>
    </row>
    <row r="20" spans="2:22" ht="20.100000000000001" customHeight="1" thickBot="1" x14ac:dyDescent="0.25">
      <c r="B20" s="4" t="s">
        <v>206</v>
      </c>
      <c r="C20" s="19">
        <v>40</v>
      </c>
      <c r="D20" s="19">
        <v>0</v>
      </c>
      <c r="E20" s="19">
        <v>3</v>
      </c>
      <c r="F20" s="19">
        <v>37</v>
      </c>
      <c r="G20" s="19">
        <v>8</v>
      </c>
      <c r="H20" s="19">
        <v>0</v>
      </c>
      <c r="I20" s="19">
        <v>8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</v>
      </c>
      <c r="R20" s="19">
        <v>2</v>
      </c>
      <c r="S20" s="19">
        <v>0</v>
      </c>
      <c r="T20" s="19">
        <v>0</v>
      </c>
      <c r="U20" s="19">
        <v>2</v>
      </c>
      <c r="V20" s="19">
        <v>2</v>
      </c>
    </row>
    <row r="21" spans="2:22" ht="20.100000000000001" customHeight="1" thickBot="1" x14ac:dyDescent="0.25">
      <c r="B21" s="4" t="s">
        <v>207</v>
      </c>
      <c r="C21" s="19">
        <v>155</v>
      </c>
      <c r="D21" s="19">
        <v>46</v>
      </c>
      <c r="E21" s="19">
        <v>86</v>
      </c>
      <c r="F21" s="19">
        <v>23</v>
      </c>
      <c r="G21" s="19">
        <v>82</v>
      </c>
      <c r="H21" s="19">
        <v>0</v>
      </c>
      <c r="I21" s="19">
        <v>81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96</v>
      </c>
      <c r="R21" s="19">
        <v>94</v>
      </c>
      <c r="S21" s="19">
        <v>0</v>
      </c>
      <c r="T21" s="19">
        <v>5</v>
      </c>
      <c r="U21" s="19">
        <v>124</v>
      </c>
      <c r="V21" s="19">
        <v>48</v>
      </c>
    </row>
    <row r="22" spans="2:22" ht="20.100000000000001" customHeight="1" thickBot="1" x14ac:dyDescent="0.25">
      <c r="B22" s="4" t="s">
        <v>208</v>
      </c>
      <c r="C22" s="19">
        <v>156</v>
      </c>
      <c r="D22" s="19">
        <v>45</v>
      </c>
      <c r="E22" s="19">
        <v>39</v>
      </c>
      <c r="F22" s="19">
        <v>72</v>
      </c>
      <c r="G22" s="19">
        <v>64</v>
      </c>
      <c r="H22" s="19">
        <v>0</v>
      </c>
      <c r="I22" s="19">
        <v>60</v>
      </c>
      <c r="J22" s="19">
        <v>4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53</v>
      </c>
      <c r="R22" s="19">
        <v>53</v>
      </c>
      <c r="S22" s="19">
        <v>3</v>
      </c>
      <c r="T22" s="19">
        <v>6</v>
      </c>
      <c r="U22" s="19">
        <v>57</v>
      </c>
      <c r="V22" s="19">
        <v>28</v>
      </c>
    </row>
    <row r="23" spans="2:22" ht="20.100000000000001" customHeight="1" thickBot="1" x14ac:dyDescent="0.25">
      <c r="B23" s="4" t="s">
        <v>209</v>
      </c>
      <c r="C23" s="19">
        <v>214</v>
      </c>
      <c r="D23" s="19">
        <v>71</v>
      </c>
      <c r="E23" s="19">
        <v>118</v>
      </c>
      <c r="F23" s="19">
        <v>25</v>
      </c>
      <c r="G23" s="19">
        <v>52</v>
      </c>
      <c r="H23" s="19">
        <v>0</v>
      </c>
      <c r="I23" s="19">
        <v>50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103</v>
      </c>
      <c r="R23" s="19">
        <v>108</v>
      </c>
      <c r="S23" s="19">
        <v>4</v>
      </c>
      <c r="T23" s="19">
        <v>3</v>
      </c>
      <c r="U23" s="19">
        <v>92</v>
      </c>
      <c r="V23" s="19">
        <v>72</v>
      </c>
    </row>
    <row r="24" spans="2:22" ht="20.100000000000001" customHeight="1" thickBot="1" x14ac:dyDescent="0.25">
      <c r="B24" s="4" t="s">
        <v>210</v>
      </c>
      <c r="C24" s="19">
        <v>543</v>
      </c>
      <c r="D24" s="19">
        <v>111</v>
      </c>
      <c r="E24" s="19">
        <v>401</v>
      </c>
      <c r="F24" s="19">
        <v>31</v>
      </c>
      <c r="G24" s="19">
        <v>415</v>
      </c>
      <c r="H24" s="19">
        <v>0</v>
      </c>
      <c r="I24" s="19">
        <v>416</v>
      </c>
      <c r="J24" s="19">
        <v>6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345</v>
      </c>
      <c r="R24" s="19">
        <v>430</v>
      </c>
      <c r="S24" s="19">
        <v>0</v>
      </c>
      <c r="T24" s="19">
        <v>2</v>
      </c>
      <c r="U24" s="19">
        <v>258</v>
      </c>
      <c r="V24" s="19">
        <v>313</v>
      </c>
    </row>
    <row r="25" spans="2:22" ht="20.100000000000001" customHeight="1" thickBot="1" x14ac:dyDescent="0.25">
      <c r="B25" s="4" t="s">
        <v>211</v>
      </c>
      <c r="C25" s="19">
        <v>313</v>
      </c>
      <c r="D25" s="19">
        <v>97</v>
      </c>
      <c r="E25" s="19">
        <v>184</v>
      </c>
      <c r="F25" s="19">
        <v>32</v>
      </c>
      <c r="G25" s="19">
        <v>140</v>
      </c>
      <c r="H25" s="19">
        <v>9</v>
      </c>
      <c r="I25" s="19">
        <v>150</v>
      </c>
      <c r="J25" s="19">
        <v>12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149</v>
      </c>
      <c r="R25" s="19">
        <v>162</v>
      </c>
      <c r="S25" s="19">
        <v>12</v>
      </c>
      <c r="T25" s="19">
        <v>38</v>
      </c>
      <c r="U25" s="19">
        <v>125</v>
      </c>
      <c r="V25" s="19">
        <v>73</v>
      </c>
    </row>
    <row r="26" spans="2:22" ht="20.100000000000001" customHeight="1" thickBot="1" x14ac:dyDescent="0.25">
      <c r="B26" s="5" t="s">
        <v>212</v>
      </c>
      <c r="C26" s="27">
        <v>85</v>
      </c>
      <c r="D26" s="27">
        <v>35</v>
      </c>
      <c r="E26" s="27">
        <v>23</v>
      </c>
      <c r="F26" s="27">
        <v>27</v>
      </c>
      <c r="G26" s="27">
        <v>23</v>
      </c>
      <c r="H26" s="27">
        <v>0</v>
      </c>
      <c r="I26" s="27">
        <v>23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30</v>
      </c>
      <c r="R26" s="27">
        <v>31</v>
      </c>
      <c r="S26" s="27">
        <v>0</v>
      </c>
      <c r="T26" s="27">
        <v>2</v>
      </c>
      <c r="U26" s="27">
        <v>31</v>
      </c>
      <c r="V26" s="27">
        <v>24</v>
      </c>
    </row>
    <row r="27" spans="2:22" ht="20.100000000000001" customHeight="1" thickBot="1" x14ac:dyDescent="0.25">
      <c r="B27" s="6" t="s">
        <v>213</v>
      </c>
      <c r="C27" s="29">
        <v>28</v>
      </c>
      <c r="D27" s="29">
        <v>11</v>
      </c>
      <c r="E27" s="29">
        <v>6</v>
      </c>
      <c r="F27" s="29">
        <v>11</v>
      </c>
      <c r="G27" s="29">
        <v>1</v>
      </c>
      <c r="H27" s="29">
        <v>0</v>
      </c>
      <c r="I27" s="29">
        <v>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6</v>
      </c>
      <c r="R27" s="29">
        <v>6</v>
      </c>
      <c r="S27" s="29">
        <v>0</v>
      </c>
      <c r="T27" s="29">
        <v>0</v>
      </c>
      <c r="U27" s="29">
        <v>2</v>
      </c>
      <c r="V27" s="29">
        <v>20</v>
      </c>
    </row>
    <row r="28" spans="2:22" ht="20.100000000000001" customHeight="1" thickBot="1" x14ac:dyDescent="0.25">
      <c r="B28" s="4" t="s">
        <v>214</v>
      </c>
      <c r="C28" s="29">
        <v>24</v>
      </c>
      <c r="D28" s="29">
        <v>8</v>
      </c>
      <c r="E28" s="29">
        <v>2</v>
      </c>
      <c r="F28" s="29">
        <v>14</v>
      </c>
      <c r="G28" s="29">
        <v>1</v>
      </c>
      <c r="H28" s="29">
        <v>0</v>
      </c>
      <c r="I28" s="29">
        <v>1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3</v>
      </c>
      <c r="R28" s="29">
        <v>3</v>
      </c>
      <c r="S28" s="29">
        <v>0</v>
      </c>
      <c r="T28" s="29">
        <v>0</v>
      </c>
      <c r="U28" s="29">
        <v>2</v>
      </c>
      <c r="V28" s="29">
        <v>3</v>
      </c>
    </row>
    <row r="29" spans="2:22" ht="20.100000000000001" customHeight="1" thickBot="1" x14ac:dyDescent="0.25">
      <c r="B29" s="4" t="s">
        <v>215</v>
      </c>
      <c r="C29" s="28">
        <v>37</v>
      </c>
      <c r="D29" s="28">
        <v>9</v>
      </c>
      <c r="E29" s="28">
        <v>16</v>
      </c>
      <c r="F29" s="28">
        <v>12</v>
      </c>
      <c r="G29" s="28">
        <v>21</v>
      </c>
      <c r="H29" s="28">
        <v>0</v>
      </c>
      <c r="I29" s="28">
        <v>21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12</v>
      </c>
      <c r="R29" s="28">
        <v>12</v>
      </c>
      <c r="S29" s="28">
        <v>0</v>
      </c>
      <c r="T29" s="28">
        <v>2</v>
      </c>
      <c r="U29" s="28">
        <v>9</v>
      </c>
      <c r="V29" s="28">
        <v>14</v>
      </c>
    </row>
    <row r="30" spans="2:22" ht="20.100000000000001" customHeight="1" thickBot="1" x14ac:dyDescent="0.25">
      <c r="B30" s="4" t="s">
        <v>216</v>
      </c>
      <c r="C30" s="19">
        <v>3</v>
      </c>
      <c r="D30" s="19">
        <v>1</v>
      </c>
      <c r="E30" s="19">
        <v>0</v>
      </c>
      <c r="F30" s="19">
        <v>2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2</v>
      </c>
      <c r="V30" s="19">
        <v>5</v>
      </c>
    </row>
    <row r="31" spans="2:22" ht="20.100000000000001" customHeight="1" thickBot="1" x14ac:dyDescent="0.25">
      <c r="B31" s="4" t="s">
        <v>217</v>
      </c>
      <c r="C31" s="19">
        <v>364</v>
      </c>
      <c r="D31" s="19">
        <v>30</v>
      </c>
      <c r="E31" s="19">
        <v>21</v>
      </c>
      <c r="F31" s="19">
        <v>313</v>
      </c>
      <c r="G31" s="19">
        <v>49</v>
      </c>
      <c r="H31" s="19">
        <v>0</v>
      </c>
      <c r="I31" s="19">
        <v>49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22</v>
      </c>
      <c r="R31" s="19">
        <v>22</v>
      </c>
      <c r="S31" s="19">
        <v>0</v>
      </c>
      <c r="T31" s="19">
        <v>0</v>
      </c>
      <c r="U31" s="19">
        <v>17</v>
      </c>
      <c r="V31" s="19">
        <v>10</v>
      </c>
    </row>
    <row r="32" spans="2:22" ht="20.100000000000001" customHeight="1" thickBot="1" x14ac:dyDescent="0.25">
      <c r="B32" s="4" t="s">
        <v>218</v>
      </c>
      <c r="C32" s="19">
        <v>15</v>
      </c>
      <c r="D32" s="19">
        <v>2</v>
      </c>
      <c r="E32" s="19">
        <v>1</v>
      </c>
      <c r="F32" s="19">
        <v>12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3</v>
      </c>
      <c r="R32" s="19">
        <v>4</v>
      </c>
      <c r="S32" s="19">
        <v>0</v>
      </c>
      <c r="T32" s="19">
        <v>0</v>
      </c>
      <c r="U32" s="19">
        <v>0</v>
      </c>
      <c r="V32" s="19">
        <v>3</v>
      </c>
    </row>
    <row r="33" spans="2:22" ht="20.100000000000001" customHeight="1" thickBot="1" x14ac:dyDescent="0.25">
      <c r="B33" s="4" t="s">
        <v>219</v>
      </c>
      <c r="C33" s="19">
        <v>4</v>
      </c>
      <c r="D33" s="19">
        <v>3</v>
      </c>
      <c r="E33" s="19">
        <v>1</v>
      </c>
      <c r="F33" s="19">
        <v>0</v>
      </c>
      <c r="G33" s="19">
        <v>4</v>
      </c>
      <c r="H33" s="19">
        <v>0</v>
      </c>
      <c r="I33" s="19">
        <v>4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1</v>
      </c>
      <c r="R33" s="19">
        <v>1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220</v>
      </c>
      <c r="C34" s="19">
        <v>92</v>
      </c>
      <c r="D34" s="19">
        <v>46</v>
      </c>
      <c r="E34" s="19">
        <v>1</v>
      </c>
      <c r="F34" s="19">
        <v>45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18</v>
      </c>
      <c r="R34" s="19">
        <v>18</v>
      </c>
      <c r="S34" s="19">
        <v>0</v>
      </c>
      <c r="T34" s="19">
        <v>0</v>
      </c>
      <c r="U34" s="19">
        <v>20</v>
      </c>
      <c r="V34" s="19">
        <v>6</v>
      </c>
    </row>
    <row r="35" spans="2:22" ht="20.100000000000001" customHeight="1" thickBot="1" x14ac:dyDescent="0.25">
      <c r="B35" s="4" t="s">
        <v>221</v>
      </c>
      <c r="C35" s="19">
        <v>14</v>
      </c>
      <c r="D35" s="19">
        <v>3</v>
      </c>
      <c r="E35" s="19">
        <v>2</v>
      </c>
      <c r="F35" s="19">
        <v>9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2</v>
      </c>
      <c r="R35" s="19">
        <v>2</v>
      </c>
      <c r="S35" s="19">
        <v>0</v>
      </c>
      <c r="T35" s="19">
        <v>0</v>
      </c>
      <c r="U35" s="19">
        <v>2</v>
      </c>
      <c r="V35" s="19">
        <v>0</v>
      </c>
    </row>
    <row r="36" spans="2:22" ht="20.100000000000001" customHeight="1" thickBot="1" x14ac:dyDescent="0.25">
      <c r="B36" s="4" t="s">
        <v>222</v>
      </c>
      <c r="C36" s="19">
        <v>66</v>
      </c>
      <c r="D36" s="19">
        <v>17</v>
      </c>
      <c r="E36" s="19">
        <v>14</v>
      </c>
      <c r="F36" s="19">
        <v>35</v>
      </c>
      <c r="G36" s="19">
        <v>3</v>
      </c>
      <c r="H36" s="19">
        <v>0</v>
      </c>
      <c r="I36" s="19">
        <v>3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7</v>
      </c>
      <c r="R36" s="19">
        <v>7</v>
      </c>
      <c r="S36" s="19">
        <v>0</v>
      </c>
      <c r="T36" s="19">
        <v>0</v>
      </c>
      <c r="U36" s="19">
        <v>7</v>
      </c>
      <c r="V36" s="19">
        <v>2</v>
      </c>
    </row>
    <row r="37" spans="2:22" ht="20.100000000000001" customHeight="1" thickBot="1" x14ac:dyDescent="0.25">
      <c r="B37" s="4" t="s">
        <v>223</v>
      </c>
      <c r="C37" s="19">
        <v>78</v>
      </c>
      <c r="D37" s="19">
        <v>28</v>
      </c>
      <c r="E37" s="19">
        <v>32</v>
      </c>
      <c r="F37" s="19">
        <v>18</v>
      </c>
      <c r="G37" s="19">
        <v>8</v>
      </c>
      <c r="H37" s="19">
        <v>0</v>
      </c>
      <c r="I37" s="19">
        <v>8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18</v>
      </c>
      <c r="R37" s="19">
        <v>18</v>
      </c>
      <c r="S37" s="19">
        <v>0</v>
      </c>
      <c r="T37" s="19">
        <v>1</v>
      </c>
      <c r="U37" s="19">
        <v>18</v>
      </c>
      <c r="V37" s="19">
        <v>15</v>
      </c>
    </row>
    <row r="38" spans="2:22" ht="20.100000000000001" customHeight="1" thickBot="1" x14ac:dyDescent="0.25">
      <c r="B38" s="4" t="s">
        <v>224</v>
      </c>
      <c r="C38" s="19">
        <v>25</v>
      </c>
      <c r="D38" s="19">
        <v>14</v>
      </c>
      <c r="E38" s="19">
        <v>11</v>
      </c>
      <c r="F38" s="19">
        <v>0</v>
      </c>
      <c r="G38" s="19">
        <v>5</v>
      </c>
      <c r="H38" s="19">
        <v>0</v>
      </c>
      <c r="I38" s="19">
        <v>5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3</v>
      </c>
      <c r="R38" s="19">
        <v>7</v>
      </c>
      <c r="S38" s="19">
        <v>0</v>
      </c>
      <c r="T38" s="19">
        <v>0</v>
      </c>
      <c r="U38" s="19">
        <v>1</v>
      </c>
      <c r="V38" s="19">
        <v>21</v>
      </c>
    </row>
    <row r="39" spans="2:22" ht="20.100000000000001" customHeight="1" thickBot="1" x14ac:dyDescent="0.25">
      <c r="B39" s="4" t="s">
        <v>225</v>
      </c>
      <c r="C39" s="19">
        <v>20</v>
      </c>
      <c r="D39" s="19">
        <v>2</v>
      </c>
      <c r="E39" s="19">
        <v>12</v>
      </c>
      <c r="F39" s="19">
        <v>6</v>
      </c>
      <c r="G39" s="19">
        <v>4</v>
      </c>
      <c r="H39" s="19">
        <v>0</v>
      </c>
      <c r="I39" s="19">
        <v>4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3</v>
      </c>
      <c r="R39" s="19">
        <v>3</v>
      </c>
      <c r="S39" s="19">
        <v>0</v>
      </c>
      <c r="T39" s="19">
        <v>0</v>
      </c>
      <c r="U39" s="19">
        <v>3</v>
      </c>
      <c r="V39" s="19">
        <v>7</v>
      </c>
    </row>
    <row r="40" spans="2:22" ht="20.100000000000001" customHeight="1" thickBot="1" x14ac:dyDescent="0.25">
      <c r="B40" s="4" t="s">
        <v>226</v>
      </c>
      <c r="C40" s="19">
        <v>156</v>
      </c>
      <c r="D40" s="19">
        <v>35</v>
      </c>
      <c r="E40" s="19">
        <v>35</v>
      </c>
      <c r="F40" s="19">
        <v>86</v>
      </c>
      <c r="G40" s="19">
        <v>51</v>
      </c>
      <c r="H40" s="19">
        <v>0</v>
      </c>
      <c r="I40" s="19">
        <v>42</v>
      </c>
      <c r="J40" s="19">
        <v>9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24</v>
      </c>
      <c r="R40" s="19">
        <v>45</v>
      </c>
      <c r="S40" s="19">
        <v>0</v>
      </c>
      <c r="T40" s="19">
        <v>2</v>
      </c>
      <c r="U40" s="19">
        <v>13</v>
      </c>
      <c r="V40" s="19">
        <v>44</v>
      </c>
    </row>
    <row r="41" spans="2:22" ht="20.100000000000001" customHeight="1" thickBot="1" x14ac:dyDescent="0.25">
      <c r="B41" s="4" t="s">
        <v>227</v>
      </c>
      <c r="C41" s="19">
        <v>468</v>
      </c>
      <c r="D41" s="19">
        <v>268</v>
      </c>
      <c r="E41" s="19">
        <v>122</v>
      </c>
      <c r="F41" s="19">
        <v>78</v>
      </c>
      <c r="G41" s="19">
        <v>125</v>
      </c>
      <c r="H41" s="19">
        <v>0</v>
      </c>
      <c r="I41" s="19">
        <v>121</v>
      </c>
      <c r="J41" s="19">
        <v>7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127</v>
      </c>
      <c r="R41" s="19">
        <v>124</v>
      </c>
      <c r="S41" s="19">
        <v>0</v>
      </c>
      <c r="T41" s="19">
        <v>8</v>
      </c>
      <c r="U41" s="19">
        <v>133</v>
      </c>
      <c r="V41" s="19">
        <v>138</v>
      </c>
    </row>
    <row r="42" spans="2:22" ht="20.100000000000001" customHeight="1" thickBot="1" x14ac:dyDescent="0.25">
      <c r="B42" s="4" t="s">
        <v>228</v>
      </c>
      <c r="C42" s="19">
        <v>143</v>
      </c>
      <c r="D42" s="19">
        <v>104</v>
      </c>
      <c r="E42" s="19">
        <v>7</v>
      </c>
      <c r="F42" s="19">
        <v>32</v>
      </c>
      <c r="G42" s="19">
        <v>13</v>
      </c>
      <c r="H42" s="19">
        <v>0</v>
      </c>
      <c r="I42" s="19">
        <v>15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11</v>
      </c>
      <c r="R42" s="19">
        <v>12</v>
      </c>
      <c r="S42" s="19">
        <v>4</v>
      </c>
      <c r="T42" s="19">
        <v>0</v>
      </c>
      <c r="U42" s="19">
        <v>10</v>
      </c>
      <c r="V42" s="19">
        <v>12</v>
      </c>
    </row>
    <row r="43" spans="2:22" ht="20.100000000000001" customHeight="1" thickBot="1" x14ac:dyDescent="0.25">
      <c r="B43" s="4" t="s">
        <v>229</v>
      </c>
      <c r="C43" s="19">
        <v>98</v>
      </c>
      <c r="D43" s="19">
        <v>19</v>
      </c>
      <c r="E43" s="19">
        <v>47</v>
      </c>
      <c r="F43" s="19">
        <v>32</v>
      </c>
      <c r="G43" s="19">
        <v>18</v>
      </c>
      <c r="H43" s="19">
        <v>0</v>
      </c>
      <c r="I43" s="19">
        <v>15</v>
      </c>
      <c r="J43" s="19">
        <v>3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37</v>
      </c>
      <c r="R43" s="19">
        <v>54</v>
      </c>
      <c r="S43" s="19">
        <v>0</v>
      </c>
      <c r="T43" s="19">
        <v>1</v>
      </c>
      <c r="U43" s="19">
        <v>56</v>
      </c>
      <c r="V43" s="19">
        <v>23</v>
      </c>
    </row>
    <row r="44" spans="2:22" ht="20.100000000000001" customHeight="1" thickBot="1" x14ac:dyDescent="0.25">
      <c r="B44" s="4" t="s">
        <v>230</v>
      </c>
      <c r="C44" s="19">
        <v>78</v>
      </c>
      <c r="D44" s="19">
        <v>35</v>
      </c>
      <c r="E44" s="19">
        <v>15</v>
      </c>
      <c r="F44" s="19">
        <v>28</v>
      </c>
      <c r="G44" s="19">
        <v>27</v>
      </c>
      <c r="H44" s="19">
        <v>0</v>
      </c>
      <c r="I44" s="19">
        <v>30</v>
      </c>
      <c r="J44" s="19">
        <v>4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28</v>
      </c>
      <c r="R44" s="19">
        <v>34</v>
      </c>
      <c r="S44" s="19">
        <v>0</v>
      </c>
      <c r="T44" s="19">
        <v>1</v>
      </c>
      <c r="U44" s="19">
        <v>16</v>
      </c>
      <c r="V44" s="19">
        <v>17</v>
      </c>
    </row>
    <row r="45" spans="2:22" ht="20.100000000000001" customHeight="1" thickBot="1" x14ac:dyDescent="0.25">
      <c r="B45" s="4" t="s">
        <v>231</v>
      </c>
      <c r="C45" s="19">
        <v>418</v>
      </c>
      <c r="D45" s="19">
        <v>156</v>
      </c>
      <c r="E45" s="19">
        <v>176</v>
      </c>
      <c r="F45" s="19">
        <v>86</v>
      </c>
      <c r="G45" s="19">
        <v>79</v>
      </c>
      <c r="H45" s="19">
        <v>5</v>
      </c>
      <c r="I45" s="19">
        <v>82</v>
      </c>
      <c r="J45" s="19">
        <v>2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148</v>
      </c>
      <c r="R45" s="19">
        <v>216</v>
      </c>
      <c r="S45" s="19">
        <v>0</v>
      </c>
      <c r="T45" s="19">
        <v>27</v>
      </c>
      <c r="U45" s="19">
        <v>127</v>
      </c>
      <c r="V45" s="19">
        <v>67</v>
      </c>
    </row>
    <row r="46" spans="2:22" ht="20.100000000000001" customHeight="1" thickBot="1" x14ac:dyDescent="0.25">
      <c r="B46" s="4" t="s">
        <v>232</v>
      </c>
      <c r="C46" s="19">
        <v>66</v>
      </c>
      <c r="D46" s="19">
        <v>29</v>
      </c>
      <c r="E46" s="19">
        <v>14</v>
      </c>
      <c r="F46" s="19">
        <v>23</v>
      </c>
      <c r="G46" s="19">
        <v>13</v>
      </c>
      <c r="H46" s="19">
        <v>0</v>
      </c>
      <c r="I46" s="19">
        <v>11</v>
      </c>
      <c r="J46" s="19">
        <v>4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43</v>
      </c>
      <c r="R46" s="19">
        <v>43</v>
      </c>
      <c r="S46" s="19">
        <v>0</v>
      </c>
      <c r="T46" s="19">
        <v>1</v>
      </c>
      <c r="U46" s="19">
        <v>17</v>
      </c>
      <c r="V46" s="19">
        <v>30</v>
      </c>
    </row>
    <row r="47" spans="2:22" ht="20.100000000000001" customHeight="1" thickBot="1" x14ac:dyDescent="0.25">
      <c r="B47" s="4" t="s">
        <v>233</v>
      </c>
      <c r="C47" s="19">
        <v>644</v>
      </c>
      <c r="D47" s="19">
        <v>330</v>
      </c>
      <c r="E47" s="19">
        <v>223</v>
      </c>
      <c r="F47" s="19">
        <v>91</v>
      </c>
      <c r="G47" s="19">
        <v>82</v>
      </c>
      <c r="H47" s="19">
        <v>0</v>
      </c>
      <c r="I47" s="19">
        <v>85</v>
      </c>
      <c r="J47" s="19">
        <v>2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199</v>
      </c>
      <c r="R47" s="19">
        <v>226</v>
      </c>
      <c r="S47" s="19">
        <v>2</v>
      </c>
      <c r="T47" s="19">
        <v>7</v>
      </c>
      <c r="U47" s="19">
        <v>205</v>
      </c>
      <c r="V47" s="19">
        <v>128</v>
      </c>
    </row>
    <row r="48" spans="2:22" ht="20.100000000000001" customHeight="1" thickBot="1" x14ac:dyDescent="0.25">
      <c r="B48" s="4" t="s">
        <v>234</v>
      </c>
      <c r="C48" s="19">
        <v>86</v>
      </c>
      <c r="D48" s="19">
        <v>32</v>
      </c>
      <c r="E48" s="19">
        <v>45</v>
      </c>
      <c r="F48" s="19">
        <v>9</v>
      </c>
      <c r="G48" s="19">
        <v>38</v>
      </c>
      <c r="H48" s="19">
        <v>0</v>
      </c>
      <c r="I48" s="19">
        <v>38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43</v>
      </c>
      <c r="R48" s="19">
        <v>43</v>
      </c>
      <c r="S48" s="19">
        <v>0</v>
      </c>
      <c r="T48" s="19">
        <v>0</v>
      </c>
      <c r="U48" s="19">
        <v>37</v>
      </c>
      <c r="V48" s="19">
        <v>30</v>
      </c>
    </row>
    <row r="49" spans="2:23" ht="20.100000000000001" customHeight="1" thickBot="1" x14ac:dyDescent="0.25">
      <c r="B49" s="4" t="s">
        <v>235</v>
      </c>
      <c r="C49" s="19">
        <v>69</v>
      </c>
      <c r="D49" s="19">
        <v>13</v>
      </c>
      <c r="E49" s="19">
        <v>15</v>
      </c>
      <c r="F49" s="19">
        <v>41</v>
      </c>
      <c r="G49" s="19">
        <v>13</v>
      </c>
      <c r="H49" s="19">
        <v>0</v>
      </c>
      <c r="I49" s="19">
        <v>13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25</v>
      </c>
      <c r="R49" s="19">
        <v>27</v>
      </c>
      <c r="S49" s="19">
        <v>0</v>
      </c>
      <c r="T49" s="19">
        <v>3</v>
      </c>
      <c r="U49" s="19">
        <v>21</v>
      </c>
      <c r="V49" s="19">
        <v>13</v>
      </c>
    </row>
    <row r="50" spans="2:23" ht="20.100000000000001" customHeight="1" thickBot="1" x14ac:dyDescent="0.25">
      <c r="B50" s="4" t="s">
        <v>236</v>
      </c>
      <c r="C50" s="19">
        <v>206</v>
      </c>
      <c r="D50" s="19">
        <v>74</v>
      </c>
      <c r="E50" s="19">
        <v>76</v>
      </c>
      <c r="F50" s="19">
        <v>56</v>
      </c>
      <c r="G50" s="19">
        <v>28</v>
      </c>
      <c r="H50" s="19">
        <v>5</v>
      </c>
      <c r="I50" s="19">
        <v>33</v>
      </c>
      <c r="J50" s="19">
        <v>2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45</v>
      </c>
      <c r="R50" s="19">
        <v>39</v>
      </c>
      <c r="S50" s="19">
        <v>0</v>
      </c>
      <c r="T50" s="19">
        <v>5</v>
      </c>
      <c r="U50" s="19">
        <v>26</v>
      </c>
      <c r="V50" s="19">
        <v>63</v>
      </c>
    </row>
    <row r="51" spans="2:23" ht="20.100000000000001" customHeight="1" thickBot="1" x14ac:dyDescent="0.25">
      <c r="B51" s="4" t="s">
        <v>237</v>
      </c>
      <c r="C51" s="19">
        <v>25</v>
      </c>
      <c r="D51" s="19">
        <v>16</v>
      </c>
      <c r="E51" s="19">
        <v>8</v>
      </c>
      <c r="F51" s="19">
        <v>1</v>
      </c>
      <c r="G51" s="19">
        <v>1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3</v>
      </c>
      <c r="R51" s="19">
        <v>3</v>
      </c>
      <c r="S51" s="19">
        <v>0</v>
      </c>
      <c r="T51" s="19">
        <v>0</v>
      </c>
      <c r="U51" s="19">
        <v>3</v>
      </c>
      <c r="V51" s="19">
        <v>6</v>
      </c>
    </row>
    <row r="52" spans="2:23" ht="20.100000000000001" customHeight="1" thickBot="1" x14ac:dyDescent="0.25">
      <c r="B52" s="4" t="s">
        <v>238</v>
      </c>
      <c r="C52" s="19">
        <v>45</v>
      </c>
      <c r="D52" s="19">
        <v>14</v>
      </c>
      <c r="E52" s="19">
        <v>24</v>
      </c>
      <c r="F52" s="19">
        <v>7</v>
      </c>
      <c r="G52" s="19">
        <v>26</v>
      </c>
      <c r="H52" s="19">
        <v>0</v>
      </c>
      <c r="I52" s="19">
        <v>26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19</v>
      </c>
      <c r="R52" s="19">
        <v>19</v>
      </c>
      <c r="S52" s="19">
        <v>0</v>
      </c>
      <c r="T52" s="19">
        <v>0</v>
      </c>
      <c r="U52" s="19">
        <v>17</v>
      </c>
      <c r="V52" s="19">
        <v>12</v>
      </c>
    </row>
    <row r="53" spans="2:23" ht="20.100000000000001" customHeight="1" thickBot="1" x14ac:dyDescent="0.25">
      <c r="B53" s="4" t="s">
        <v>239</v>
      </c>
      <c r="C53" s="19">
        <v>140</v>
      </c>
      <c r="D53" s="19">
        <v>73</v>
      </c>
      <c r="E53" s="19">
        <v>45</v>
      </c>
      <c r="F53" s="19">
        <v>22</v>
      </c>
      <c r="G53" s="19">
        <v>39</v>
      </c>
      <c r="H53" s="19">
        <v>0</v>
      </c>
      <c r="I53" s="19">
        <v>36</v>
      </c>
      <c r="J53" s="19">
        <v>4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29</v>
      </c>
      <c r="R53" s="19">
        <v>29</v>
      </c>
      <c r="S53" s="19">
        <v>0</v>
      </c>
      <c r="T53" s="19">
        <v>3</v>
      </c>
      <c r="U53" s="19">
        <v>28</v>
      </c>
      <c r="V53" s="19">
        <v>16</v>
      </c>
    </row>
    <row r="54" spans="2:23" ht="20.100000000000001" customHeight="1" thickBot="1" x14ac:dyDescent="0.25">
      <c r="B54" s="4" t="s">
        <v>240</v>
      </c>
      <c r="C54" s="19">
        <v>534</v>
      </c>
      <c r="D54" s="19">
        <v>170</v>
      </c>
      <c r="E54" s="19">
        <v>207</v>
      </c>
      <c r="F54" s="19">
        <v>157</v>
      </c>
      <c r="G54" s="19">
        <v>80</v>
      </c>
      <c r="H54" s="19">
        <v>0</v>
      </c>
      <c r="I54" s="19">
        <v>87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179</v>
      </c>
      <c r="R54" s="19">
        <v>205</v>
      </c>
      <c r="S54" s="19">
        <v>3</v>
      </c>
      <c r="T54" s="19">
        <v>5</v>
      </c>
      <c r="U54" s="19">
        <v>186</v>
      </c>
      <c r="V54" s="19">
        <v>132</v>
      </c>
    </row>
    <row r="55" spans="2:23" ht="20.100000000000001" customHeight="1" thickBot="1" x14ac:dyDescent="0.25">
      <c r="B55" s="4" t="s">
        <v>241</v>
      </c>
      <c r="C55" s="19">
        <v>297</v>
      </c>
      <c r="D55" s="19">
        <v>135</v>
      </c>
      <c r="E55" s="19">
        <v>82</v>
      </c>
      <c r="F55" s="19">
        <v>80</v>
      </c>
      <c r="G55" s="19">
        <v>147</v>
      </c>
      <c r="H55" s="19">
        <v>0</v>
      </c>
      <c r="I55" s="19">
        <v>147</v>
      </c>
      <c r="J55" s="19">
        <v>8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149</v>
      </c>
      <c r="R55" s="19">
        <v>161</v>
      </c>
      <c r="S55" s="19">
        <v>7</v>
      </c>
      <c r="T55" s="19">
        <v>18</v>
      </c>
      <c r="U55" s="19">
        <v>132</v>
      </c>
      <c r="V55" s="19">
        <v>120</v>
      </c>
    </row>
    <row r="56" spans="2:23" ht="20.100000000000001" customHeight="1" thickBot="1" x14ac:dyDescent="0.25">
      <c r="B56" s="4" t="s">
        <v>242</v>
      </c>
      <c r="C56" s="19">
        <v>61</v>
      </c>
      <c r="D56" s="19">
        <v>19</v>
      </c>
      <c r="E56" s="19">
        <v>27</v>
      </c>
      <c r="F56" s="19">
        <v>15</v>
      </c>
      <c r="G56" s="19">
        <v>5</v>
      </c>
      <c r="H56" s="19">
        <v>0</v>
      </c>
      <c r="I56" s="19">
        <v>5</v>
      </c>
      <c r="J56" s="19">
        <v>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24</v>
      </c>
      <c r="R56" s="19">
        <v>27</v>
      </c>
      <c r="S56" s="19">
        <v>0</v>
      </c>
      <c r="T56" s="19">
        <v>0</v>
      </c>
      <c r="U56" s="19">
        <v>25</v>
      </c>
      <c r="V56" s="19">
        <v>19</v>
      </c>
    </row>
    <row r="57" spans="2:23" ht="20.100000000000001" customHeight="1" thickBot="1" x14ac:dyDescent="0.25">
      <c r="B57" s="4" t="s">
        <v>243</v>
      </c>
      <c r="C57" s="19">
        <v>17</v>
      </c>
      <c r="D57" s="19">
        <v>8</v>
      </c>
      <c r="E57" s="19">
        <v>6</v>
      </c>
      <c r="F57" s="19">
        <v>3</v>
      </c>
      <c r="G57" s="19">
        <v>8</v>
      </c>
      <c r="H57" s="19">
        <v>0</v>
      </c>
      <c r="I57" s="19">
        <v>7</v>
      </c>
      <c r="J57" s="19">
        <v>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9</v>
      </c>
      <c r="R57" s="19">
        <v>9</v>
      </c>
      <c r="S57" s="19">
        <v>1</v>
      </c>
      <c r="T57" s="19">
        <v>6</v>
      </c>
      <c r="U57" s="19">
        <v>1</v>
      </c>
      <c r="V57" s="19">
        <v>6</v>
      </c>
    </row>
    <row r="58" spans="2:23" ht="20.100000000000001" customHeight="1" thickBot="1" x14ac:dyDescent="0.25">
      <c r="B58" s="4" t="s">
        <v>269</v>
      </c>
      <c r="C58" s="19">
        <v>64</v>
      </c>
      <c r="D58" s="19">
        <v>18</v>
      </c>
      <c r="E58" s="19">
        <v>10</v>
      </c>
      <c r="F58" s="19">
        <v>36</v>
      </c>
      <c r="G58" s="19">
        <v>9</v>
      </c>
      <c r="H58" s="19">
        <v>0</v>
      </c>
      <c r="I58" s="19">
        <v>9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39</v>
      </c>
      <c r="R58" s="19">
        <v>39</v>
      </c>
      <c r="S58" s="19">
        <v>22</v>
      </c>
      <c r="T58" s="19">
        <v>16</v>
      </c>
      <c r="U58" s="19">
        <v>34</v>
      </c>
      <c r="V58" s="19">
        <v>17</v>
      </c>
    </row>
    <row r="59" spans="2:23" ht="20.100000000000001" customHeight="1" thickBot="1" x14ac:dyDescent="0.25">
      <c r="B59" s="4" t="s">
        <v>245</v>
      </c>
      <c r="C59" s="19">
        <v>263</v>
      </c>
      <c r="D59" s="19">
        <v>248</v>
      </c>
      <c r="E59" s="19">
        <v>8</v>
      </c>
      <c r="F59" s="19">
        <v>7</v>
      </c>
      <c r="G59" s="19">
        <v>75</v>
      </c>
      <c r="H59" s="19">
        <v>0</v>
      </c>
      <c r="I59" s="19">
        <v>71</v>
      </c>
      <c r="J59" s="19">
        <v>8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103</v>
      </c>
      <c r="R59" s="19">
        <v>123</v>
      </c>
      <c r="S59" s="19">
        <v>5</v>
      </c>
      <c r="T59" s="19">
        <v>33</v>
      </c>
      <c r="U59" s="19">
        <v>49</v>
      </c>
      <c r="V59" s="19">
        <v>44</v>
      </c>
    </row>
    <row r="60" spans="2:23" ht="20.100000000000001" customHeight="1" thickBot="1" x14ac:dyDescent="0.25">
      <c r="B60" s="4" t="s">
        <v>246</v>
      </c>
      <c r="C60" s="19">
        <v>13</v>
      </c>
      <c r="D60" s="19">
        <v>9</v>
      </c>
      <c r="E60" s="19">
        <v>4</v>
      </c>
      <c r="F60" s="19">
        <v>0</v>
      </c>
      <c r="G60" s="19">
        <v>2</v>
      </c>
      <c r="H60" s="19">
        <v>0</v>
      </c>
      <c r="I60" s="19">
        <v>2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10</v>
      </c>
      <c r="R60" s="19">
        <v>13</v>
      </c>
      <c r="S60" s="19">
        <v>1</v>
      </c>
      <c r="T60" s="19">
        <v>2</v>
      </c>
      <c r="U60" s="19">
        <v>4</v>
      </c>
      <c r="V60" s="19">
        <v>7</v>
      </c>
    </row>
    <row r="61" spans="2:23" ht="20.100000000000001" customHeight="1" thickBot="1" x14ac:dyDescent="0.25">
      <c r="B61" s="7" t="s">
        <v>22</v>
      </c>
      <c r="C61" s="9">
        <f>SUM(C11:C60)</f>
        <v>8181</v>
      </c>
      <c r="D61" s="9">
        <f t="shared" ref="D61:V61" si="0">SUM(D11:D60)</f>
        <v>3203</v>
      </c>
      <c r="E61" s="9">
        <f t="shared" si="0"/>
        <v>3009</v>
      </c>
      <c r="F61" s="9">
        <f t="shared" si="0"/>
        <v>1969</v>
      </c>
      <c r="G61" s="9">
        <f t="shared" si="0"/>
        <v>2472</v>
      </c>
      <c r="H61" s="9">
        <f t="shared" si="0"/>
        <v>19</v>
      </c>
      <c r="I61" s="9">
        <f t="shared" si="0"/>
        <v>2475</v>
      </c>
      <c r="J61" s="9">
        <f t="shared" si="0"/>
        <v>114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2945</v>
      </c>
      <c r="R61" s="9">
        <f t="shared" si="0"/>
        <v>3375</v>
      </c>
      <c r="S61" s="9">
        <f t="shared" si="0"/>
        <v>83</v>
      </c>
      <c r="T61" s="9">
        <f t="shared" si="0"/>
        <v>300</v>
      </c>
      <c r="U61" s="9">
        <f t="shared" si="0"/>
        <v>2677</v>
      </c>
      <c r="V61" s="9">
        <f t="shared" si="0"/>
        <v>2068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7" t="s">
        <v>63</v>
      </c>
      <c r="D9" s="70"/>
      <c r="E9" s="70"/>
      <c r="F9" s="78"/>
      <c r="G9" s="77" t="s">
        <v>64</v>
      </c>
      <c r="H9" s="70"/>
      <c r="I9" s="70"/>
      <c r="J9" s="78"/>
      <c r="K9" s="77" t="s">
        <v>65</v>
      </c>
      <c r="L9" s="70"/>
      <c r="M9" s="70"/>
      <c r="N9" s="78"/>
      <c r="O9" s="77" t="s">
        <v>66</v>
      </c>
      <c r="P9" s="70"/>
      <c r="Q9" s="70"/>
      <c r="R9" s="78"/>
      <c r="S9" s="77" t="s">
        <v>67</v>
      </c>
      <c r="T9" s="70"/>
      <c r="U9" s="70"/>
      <c r="V9" s="78"/>
      <c r="W9" s="77" t="s">
        <v>68</v>
      </c>
      <c r="X9" s="70"/>
      <c r="Y9" s="70"/>
      <c r="Z9" s="78"/>
      <c r="AA9" s="77" t="s">
        <v>69</v>
      </c>
      <c r="AB9" s="70"/>
      <c r="AC9" s="70"/>
      <c r="AD9" s="78"/>
      <c r="AE9" s="77" t="s">
        <v>70</v>
      </c>
      <c r="AF9" s="70"/>
      <c r="AG9" s="70"/>
      <c r="AH9" s="78"/>
      <c r="AI9" s="77" t="s">
        <v>71</v>
      </c>
      <c r="AJ9" s="70"/>
      <c r="AK9" s="70"/>
      <c r="AL9" s="78"/>
      <c r="AM9" s="77" t="s">
        <v>72</v>
      </c>
      <c r="AN9" s="70"/>
      <c r="AO9" s="70"/>
      <c r="AP9" s="78"/>
      <c r="AQ9" s="77" t="s">
        <v>73</v>
      </c>
      <c r="AR9" s="70"/>
      <c r="AS9" s="70"/>
      <c r="AT9" s="78"/>
      <c r="AU9" s="77" t="s">
        <v>283</v>
      </c>
      <c r="AV9" s="70"/>
      <c r="AW9" s="70"/>
      <c r="AX9" s="78"/>
      <c r="AY9" s="77" t="s">
        <v>74</v>
      </c>
      <c r="AZ9" s="70"/>
      <c r="BA9" s="70"/>
      <c r="BB9" s="78"/>
      <c r="BC9" s="77" t="s">
        <v>266</v>
      </c>
      <c r="BD9" s="70"/>
      <c r="BE9" s="70"/>
      <c r="BF9" s="78"/>
      <c r="BG9" s="77" t="s">
        <v>75</v>
      </c>
      <c r="BH9" s="70"/>
      <c r="BI9" s="70"/>
      <c r="BJ9" s="78"/>
      <c r="BK9" s="77" t="s">
        <v>76</v>
      </c>
      <c r="BL9" s="70"/>
      <c r="BM9" s="70"/>
      <c r="BN9" s="78"/>
      <c r="BO9" s="77" t="s">
        <v>77</v>
      </c>
      <c r="BP9" s="70"/>
      <c r="BQ9" s="70"/>
      <c r="BR9" s="78"/>
      <c r="BS9" s="77" t="s">
        <v>78</v>
      </c>
      <c r="BT9" s="70"/>
      <c r="BU9" s="70"/>
      <c r="BV9" s="78"/>
      <c r="BW9" s="77" t="s">
        <v>79</v>
      </c>
      <c r="BX9" s="70"/>
      <c r="BY9" s="70"/>
      <c r="BZ9" s="78"/>
      <c r="CA9" s="77" t="s">
        <v>80</v>
      </c>
      <c r="CB9" s="70"/>
      <c r="CC9" s="70"/>
      <c r="CD9" s="78"/>
      <c r="CE9" s="77" t="s">
        <v>267</v>
      </c>
      <c r="CF9" s="70"/>
      <c r="CG9" s="70"/>
      <c r="CH9" s="70"/>
      <c r="CI9" s="77" t="s">
        <v>268</v>
      </c>
      <c r="CJ9" s="70"/>
      <c r="CK9" s="70"/>
      <c r="CL9" s="70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197</v>
      </c>
      <c r="C11" s="18">
        <v>415</v>
      </c>
      <c r="D11" s="18">
        <v>1</v>
      </c>
      <c r="E11" s="18">
        <v>444</v>
      </c>
      <c r="F11" s="18">
        <v>483</v>
      </c>
      <c r="G11" s="18">
        <v>4</v>
      </c>
      <c r="H11" s="18">
        <v>0</v>
      </c>
      <c r="I11" s="18">
        <v>5</v>
      </c>
      <c r="J11" s="18">
        <v>5</v>
      </c>
      <c r="K11" s="18">
        <v>9</v>
      </c>
      <c r="L11" s="18">
        <v>0</v>
      </c>
      <c r="M11" s="18">
        <v>4</v>
      </c>
      <c r="N11" s="18">
        <v>6</v>
      </c>
      <c r="O11" s="18">
        <v>1</v>
      </c>
      <c r="P11" s="18">
        <v>0</v>
      </c>
      <c r="Q11" s="18">
        <v>0</v>
      </c>
      <c r="R11" s="18">
        <v>1</v>
      </c>
      <c r="S11" s="18">
        <v>4</v>
      </c>
      <c r="T11" s="18">
        <v>0</v>
      </c>
      <c r="U11" s="18">
        <v>6</v>
      </c>
      <c r="V11" s="18">
        <v>2</v>
      </c>
      <c r="W11" s="18">
        <v>163</v>
      </c>
      <c r="X11" s="18">
        <v>0</v>
      </c>
      <c r="Y11" s="18">
        <v>200</v>
      </c>
      <c r="Z11" s="18">
        <v>146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5</v>
      </c>
      <c r="AH11" s="18">
        <v>2</v>
      </c>
      <c r="AI11" s="18">
        <v>0</v>
      </c>
      <c r="AJ11" s="18">
        <v>0</v>
      </c>
      <c r="AK11" s="18">
        <v>0</v>
      </c>
      <c r="AL11" s="18">
        <v>0</v>
      </c>
      <c r="AM11" s="18">
        <v>1</v>
      </c>
      <c r="AN11" s="18">
        <v>0</v>
      </c>
      <c r="AO11" s="18">
        <v>1</v>
      </c>
      <c r="AP11" s="18">
        <v>0</v>
      </c>
      <c r="AQ11" s="18">
        <v>59</v>
      </c>
      <c r="AR11" s="18">
        <v>0</v>
      </c>
      <c r="AS11" s="18">
        <v>53</v>
      </c>
      <c r="AT11" s="18">
        <v>93</v>
      </c>
      <c r="AU11" s="18">
        <v>0</v>
      </c>
      <c r="AV11" s="18">
        <v>0</v>
      </c>
      <c r="AW11" s="18">
        <v>0</v>
      </c>
      <c r="AX11" s="18">
        <v>0</v>
      </c>
      <c r="AY11" s="18">
        <v>7</v>
      </c>
      <c r="AZ11" s="18">
        <v>0</v>
      </c>
      <c r="BA11" s="18">
        <v>3</v>
      </c>
      <c r="BB11" s="18">
        <v>14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13</v>
      </c>
      <c r="BT11" s="18">
        <v>0</v>
      </c>
      <c r="BU11" s="18">
        <v>10</v>
      </c>
      <c r="BV11" s="18">
        <v>13</v>
      </c>
      <c r="BW11" s="18">
        <v>0</v>
      </c>
      <c r="BX11" s="18">
        <v>1</v>
      </c>
      <c r="BY11" s="18">
        <v>9</v>
      </c>
      <c r="BZ11" s="18">
        <v>14</v>
      </c>
      <c r="CA11" s="18">
        <v>154</v>
      </c>
      <c r="CB11" s="18">
        <v>0</v>
      </c>
      <c r="CC11" s="18">
        <v>148</v>
      </c>
      <c r="CD11" s="18">
        <v>187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198</v>
      </c>
      <c r="C12" s="19">
        <v>643</v>
      </c>
      <c r="D12" s="19">
        <v>35</v>
      </c>
      <c r="E12" s="19">
        <v>603</v>
      </c>
      <c r="F12" s="19">
        <v>518</v>
      </c>
      <c r="G12" s="19">
        <v>1</v>
      </c>
      <c r="H12" s="19">
        <v>0</v>
      </c>
      <c r="I12" s="19">
        <v>1</v>
      </c>
      <c r="J12" s="19">
        <v>5</v>
      </c>
      <c r="K12" s="19">
        <v>0</v>
      </c>
      <c r="L12" s="19">
        <v>0</v>
      </c>
      <c r="M12" s="19">
        <v>1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10</v>
      </c>
      <c r="T12" s="19">
        <v>11</v>
      </c>
      <c r="U12" s="19">
        <v>19</v>
      </c>
      <c r="V12" s="19">
        <v>3</v>
      </c>
      <c r="W12" s="19">
        <v>199</v>
      </c>
      <c r="X12" s="19">
        <v>0</v>
      </c>
      <c r="Y12" s="19">
        <v>196</v>
      </c>
      <c r="Z12" s="19">
        <v>173</v>
      </c>
      <c r="AA12" s="19">
        <v>0</v>
      </c>
      <c r="AB12" s="19">
        <v>0</v>
      </c>
      <c r="AC12" s="19">
        <v>0</v>
      </c>
      <c r="AD12" s="19">
        <v>0</v>
      </c>
      <c r="AE12" s="19">
        <v>7</v>
      </c>
      <c r="AF12" s="19">
        <v>0</v>
      </c>
      <c r="AG12" s="19">
        <v>4</v>
      </c>
      <c r="AH12" s="19">
        <v>4</v>
      </c>
      <c r="AI12" s="19">
        <v>0</v>
      </c>
      <c r="AJ12" s="19">
        <v>0</v>
      </c>
      <c r="AK12" s="19">
        <v>0</v>
      </c>
      <c r="AL12" s="19">
        <v>0</v>
      </c>
      <c r="AM12" s="19">
        <v>9</v>
      </c>
      <c r="AN12" s="19">
        <v>3</v>
      </c>
      <c r="AO12" s="19">
        <v>11</v>
      </c>
      <c r="AP12" s="19">
        <v>1</v>
      </c>
      <c r="AQ12" s="19">
        <v>121</v>
      </c>
      <c r="AR12" s="19">
        <v>0</v>
      </c>
      <c r="AS12" s="19">
        <v>116</v>
      </c>
      <c r="AT12" s="19">
        <v>76</v>
      </c>
      <c r="AU12" s="19">
        <v>3</v>
      </c>
      <c r="AV12" s="19">
        <v>0</v>
      </c>
      <c r="AW12" s="19">
        <v>2</v>
      </c>
      <c r="AX12" s="19">
        <v>1</v>
      </c>
      <c r="AY12" s="19">
        <v>14</v>
      </c>
      <c r="AZ12" s="19">
        <v>0</v>
      </c>
      <c r="BA12" s="19">
        <v>14</v>
      </c>
      <c r="BB12" s="19">
        <v>7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27</v>
      </c>
      <c r="BT12" s="19">
        <v>0</v>
      </c>
      <c r="BU12" s="19">
        <v>32</v>
      </c>
      <c r="BV12" s="19">
        <v>34</v>
      </c>
      <c r="BW12" s="19">
        <v>22</v>
      </c>
      <c r="BX12" s="19">
        <v>21</v>
      </c>
      <c r="BY12" s="19">
        <v>36</v>
      </c>
      <c r="BZ12" s="19">
        <v>13</v>
      </c>
      <c r="CA12" s="19">
        <v>230</v>
      </c>
      <c r="CB12" s="19">
        <v>0</v>
      </c>
      <c r="CC12" s="19">
        <v>171</v>
      </c>
      <c r="CD12" s="19">
        <v>201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199</v>
      </c>
      <c r="C13" s="19">
        <v>284</v>
      </c>
      <c r="D13" s="19">
        <v>10</v>
      </c>
      <c r="E13" s="19">
        <v>258</v>
      </c>
      <c r="F13" s="19">
        <v>208</v>
      </c>
      <c r="G13" s="19">
        <v>3</v>
      </c>
      <c r="H13" s="19">
        <v>0</v>
      </c>
      <c r="I13" s="19">
        <v>1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9</v>
      </c>
      <c r="T13" s="19">
        <v>10</v>
      </c>
      <c r="U13" s="19">
        <v>20</v>
      </c>
      <c r="V13" s="19">
        <v>2</v>
      </c>
      <c r="W13" s="19">
        <v>105</v>
      </c>
      <c r="X13" s="19">
        <v>0</v>
      </c>
      <c r="Y13" s="19">
        <v>111</v>
      </c>
      <c r="Z13" s="19">
        <v>80</v>
      </c>
      <c r="AA13" s="19">
        <v>3</v>
      </c>
      <c r="AB13" s="19">
        <v>0</v>
      </c>
      <c r="AC13" s="19">
        <v>3</v>
      </c>
      <c r="AD13" s="19">
        <v>0</v>
      </c>
      <c r="AE13" s="19">
        <v>2</v>
      </c>
      <c r="AF13" s="19">
        <v>0</v>
      </c>
      <c r="AG13" s="19">
        <v>0</v>
      </c>
      <c r="AH13" s="19">
        <v>2</v>
      </c>
      <c r="AI13" s="19">
        <v>0</v>
      </c>
      <c r="AJ13" s="19">
        <v>0</v>
      </c>
      <c r="AK13" s="19">
        <v>0</v>
      </c>
      <c r="AL13" s="19">
        <v>0</v>
      </c>
      <c r="AM13" s="19">
        <v>6</v>
      </c>
      <c r="AN13" s="19">
        <v>0</v>
      </c>
      <c r="AO13" s="19">
        <v>5</v>
      </c>
      <c r="AP13" s="19">
        <v>1</v>
      </c>
      <c r="AQ13" s="19">
        <v>46</v>
      </c>
      <c r="AR13" s="19">
        <v>0</v>
      </c>
      <c r="AS13" s="19">
        <v>29</v>
      </c>
      <c r="AT13" s="19">
        <v>41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2</v>
      </c>
      <c r="BB13" s="19">
        <v>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12</v>
      </c>
      <c r="BT13" s="19">
        <v>0</v>
      </c>
      <c r="BU13" s="19">
        <v>11</v>
      </c>
      <c r="BV13" s="19">
        <v>4</v>
      </c>
      <c r="BW13" s="19">
        <v>2</v>
      </c>
      <c r="BX13" s="19">
        <v>0</v>
      </c>
      <c r="BY13" s="19">
        <v>2</v>
      </c>
      <c r="BZ13" s="19">
        <v>0</v>
      </c>
      <c r="CA13" s="19">
        <v>96</v>
      </c>
      <c r="CB13" s="19">
        <v>0</v>
      </c>
      <c r="CC13" s="19">
        <v>74</v>
      </c>
      <c r="CD13" s="19">
        <v>75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200</v>
      </c>
      <c r="C14" s="19">
        <v>471</v>
      </c>
      <c r="D14" s="19">
        <v>12</v>
      </c>
      <c r="E14" s="19">
        <v>419</v>
      </c>
      <c r="F14" s="19">
        <v>332</v>
      </c>
      <c r="G14" s="19">
        <v>0</v>
      </c>
      <c r="H14" s="19">
        <v>0</v>
      </c>
      <c r="I14" s="19">
        <v>1</v>
      </c>
      <c r="J14" s="19">
        <v>0</v>
      </c>
      <c r="K14" s="19">
        <v>5</v>
      </c>
      <c r="L14" s="19">
        <v>0</v>
      </c>
      <c r="M14" s="19">
        <v>2</v>
      </c>
      <c r="N14" s="19">
        <v>3</v>
      </c>
      <c r="O14" s="19">
        <v>1</v>
      </c>
      <c r="P14" s="19">
        <v>0</v>
      </c>
      <c r="Q14" s="19">
        <v>0</v>
      </c>
      <c r="R14" s="19">
        <v>1</v>
      </c>
      <c r="S14" s="19">
        <v>7</v>
      </c>
      <c r="T14" s="19">
        <v>7</v>
      </c>
      <c r="U14" s="19">
        <v>14</v>
      </c>
      <c r="V14" s="19">
        <v>3</v>
      </c>
      <c r="W14" s="19">
        <v>142</v>
      </c>
      <c r="X14" s="19">
        <v>0</v>
      </c>
      <c r="Y14" s="19">
        <v>158</v>
      </c>
      <c r="Z14" s="19">
        <v>93</v>
      </c>
      <c r="AA14" s="19">
        <v>1</v>
      </c>
      <c r="AB14" s="19">
        <v>0</v>
      </c>
      <c r="AC14" s="19">
        <v>1</v>
      </c>
      <c r="AD14" s="19">
        <v>0</v>
      </c>
      <c r="AE14" s="19">
        <v>7</v>
      </c>
      <c r="AF14" s="19">
        <v>0</v>
      </c>
      <c r="AG14" s="19">
        <v>5</v>
      </c>
      <c r="AH14" s="19">
        <v>9</v>
      </c>
      <c r="AI14" s="19">
        <v>0</v>
      </c>
      <c r="AJ14" s="19">
        <v>0</v>
      </c>
      <c r="AK14" s="19">
        <v>0</v>
      </c>
      <c r="AL14" s="19">
        <v>0</v>
      </c>
      <c r="AM14" s="19">
        <v>7</v>
      </c>
      <c r="AN14" s="19">
        <v>0</v>
      </c>
      <c r="AO14" s="19">
        <v>4</v>
      </c>
      <c r="AP14" s="19">
        <v>4</v>
      </c>
      <c r="AQ14" s="19">
        <v>94</v>
      </c>
      <c r="AR14" s="19">
        <v>0</v>
      </c>
      <c r="AS14" s="19">
        <v>73</v>
      </c>
      <c r="AT14" s="19">
        <v>57</v>
      </c>
      <c r="AU14" s="19">
        <v>4</v>
      </c>
      <c r="AV14" s="19">
        <v>0</v>
      </c>
      <c r="AW14" s="19">
        <v>5</v>
      </c>
      <c r="AX14" s="19">
        <v>1</v>
      </c>
      <c r="AY14" s="19">
        <v>11</v>
      </c>
      <c r="AZ14" s="19">
        <v>0</v>
      </c>
      <c r="BA14" s="19">
        <v>5</v>
      </c>
      <c r="BB14" s="19">
        <v>11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36</v>
      </c>
      <c r="BT14" s="19">
        <v>0</v>
      </c>
      <c r="BU14" s="19">
        <v>29</v>
      </c>
      <c r="BV14" s="19">
        <v>32</v>
      </c>
      <c r="BW14" s="19">
        <v>5</v>
      </c>
      <c r="BX14" s="19">
        <v>5</v>
      </c>
      <c r="BY14" s="19">
        <v>8</v>
      </c>
      <c r="BZ14" s="19">
        <v>5</v>
      </c>
      <c r="CA14" s="19">
        <v>151</v>
      </c>
      <c r="CB14" s="19">
        <v>0</v>
      </c>
      <c r="CC14" s="19">
        <v>114</v>
      </c>
      <c r="CD14" s="19">
        <v>113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201</v>
      </c>
      <c r="C15" s="19">
        <v>232</v>
      </c>
      <c r="D15" s="19">
        <v>1</v>
      </c>
      <c r="E15" s="19">
        <v>205</v>
      </c>
      <c r="F15" s="19">
        <v>294</v>
      </c>
      <c r="G15" s="19">
        <v>4</v>
      </c>
      <c r="H15" s="19">
        <v>0</v>
      </c>
      <c r="I15" s="19">
        <v>2</v>
      </c>
      <c r="J15" s="19">
        <v>3</v>
      </c>
      <c r="K15" s="19">
        <v>1</v>
      </c>
      <c r="L15" s="19">
        <v>0</v>
      </c>
      <c r="M15" s="19">
        <v>0</v>
      </c>
      <c r="N15" s="19">
        <v>1</v>
      </c>
      <c r="O15" s="19">
        <v>1</v>
      </c>
      <c r="P15" s="19">
        <v>0</v>
      </c>
      <c r="Q15" s="19">
        <v>0</v>
      </c>
      <c r="R15" s="19">
        <v>1</v>
      </c>
      <c r="S15" s="19">
        <v>3</v>
      </c>
      <c r="T15" s="19">
        <v>1</v>
      </c>
      <c r="U15" s="19">
        <v>5</v>
      </c>
      <c r="V15" s="19">
        <v>1</v>
      </c>
      <c r="W15" s="19">
        <v>72</v>
      </c>
      <c r="X15" s="19">
        <v>0</v>
      </c>
      <c r="Y15" s="19">
        <v>64</v>
      </c>
      <c r="Z15" s="19">
        <v>93</v>
      </c>
      <c r="AA15" s="19">
        <v>0</v>
      </c>
      <c r="AB15" s="19">
        <v>0</v>
      </c>
      <c r="AC15" s="19">
        <v>0</v>
      </c>
      <c r="AD15" s="19">
        <v>2</v>
      </c>
      <c r="AE15" s="19">
        <v>3</v>
      </c>
      <c r="AF15" s="19">
        <v>0</v>
      </c>
      <c r="AG15" s="19">
        <v>1</v>
      </c>
      <c r="AH15" s="19">
        <v>3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28</v>
      </c>
      <c r="AR15" s="19">
        <v>0</v>
      </c>
      <c r="AS15" s="19">
        <v>25</v>
      </c>
      <c r="AT15" s="19">
        <v>32</v>
      </c>
      <c r="AU15" s="19">
        <v>0</v>
      </c>
      <c r="AV15" s="19">
        <v>0</v>
      </c>
      <c r="AW15" s="19">
        <v>0</v>
      </c>
      <c r="AX15" s="19">
        <v>0</v>
      </c>
      <c r="AY15" s="19">
        <v>2</v>
      </c>
      <c r="AZ15" s="19">
        <v>0</v>
      </c>
      <c r="BA15" s="19">
        <v>0</v>
      </c>
      <c r="BB15" s="19">
        <v>2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1</v>
      </c>
      <c r="BL15" s="19">
        <v>0</v>
      </c>
      <c r="BM15" s="19">
        <v>1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7</v>
      </c>
      <c r="BT15" s="19">
        <v>0</v>
      </c>
      <c r="BU15" s="19">
        <v>7</v>
      </c>
      <c r="BV15" s="19">
        <v>8</v>
      </c>
      <c r="BW15" s="19">
        <v>8</v>
      </c>
      <c r="BX15" s="19">
        <v>0</v>
      </c>
      <c r="BY15" s="19">
        <v>5</v>
      </c>
      <c r="BZ15" s="19">
        <v>8</v>
      </c>
      <c r="CA15" s="19">
        <v>102</v>
      </c>
      <c r="CB15" s="19">
        <v>0</v>
      </c>
      <c r="CC15" s="19">
        <v>95</v>
      </c>
      <c r="CD15" s="19">
        <v>140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202</v>
      </c>
      <c r="C16" s="19">
        <v>251</v>
      </c>
      <c r="D16" s="19">
        <v>6</v>
      </c>
      <c r="E16" s="19">
        <v>209</v>
      </c>
      <c r="F16" s="19">
        <v>193</v>
      </c>
      <c r="G16" s="19">
        <v>0</v>
      </c>
      <c r="H16" s="19">
        <v>0</v>
      </c>
      <c r="I16" s="19">
        <v>0</v>
      </c>
      <c r="J16" s="19">
        <v>0</v>
      </c>
      <c r="K16" s="19">
        <v>6</v>
      </c>
      <c r="L16" s="19">
        <v>0</v>
      </c>
      <c r="M16" s="19">
        <v>6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12</v>
      </c>
      <c r="T16" s="19">
        <v>4</v>
      </c>
      <c r="U16" s="19">
        <v>11</v>
      </c>
      <c r="V16" s="19">
        <v>6</v>
      </c>
      <c r="W16" s="19">
        <v>66</v>
      </c>
      <c r="X16" s="19">
        <v>1</v>
      </c>
      <c r="Y16" s="19">
        <v>56</v>
      </c>
      <c r="Z16" s="19">
        <v>58</v>
      </c>
      <c r="AA16" s="19">
        <v>0</v>
      </c>
      <c r="AB16" s="19">
        <v>0</v>
      </c>
      <c r="AC16" s="19">
        <v>0</v>
      </c>
      <c r="AD16" s="19">
        <v>0</v>
      </c>
      <c r="AE16" s="19">
        <v>6</v>
      </c>
      <c r="AF16" s="19">
        <v>0</v>
      </c>
      <c r="AG16" s="19">
        <v>5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6</v>
      </c>
      <c r="AN16" s="19">
        <v>1</v>
      </c>
      <c r="AO16" s="19">
        <v>4</v>
      </c>
      <c r="AP16" s="19">
        <v>5</v>
      </c>
      <c r="AQ16" s="19">
        <v>48</v>
      </c>
      <c r="AR16" s="19">
        <v>0</v>
      </c>
      <c r="AS16" s="19">
        <v>33</v>
      </c>
      <c r="AT16" s="19">
        <v>38</v>
      </c>
      <c r="AU16" s="19">
        <v>0</v>
      </c>
      <c r="AV16" s="19">
        <v>0</v>
      </c>
      <c r="AW16" s="19">
        <v>0</v>
      </c>
      <c r="AX16" s="19">
        <v>0</v>
      </c>
      <c r="AY16" s="19">
        <v>8</v>
      </c>
      <c r="AZ16" s="19">
        <v>0</v>
      </c>
      <c r="BA16" s="19">
        <v>9</v>
      </c>
      <c r="BB16" s="19">
        <v>2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1</v>
      </c>
      <c r="BL16" s="19">
        <v>0</v>
      </c>
      <c r="BM16" s="19">
        <v>0</v>
      </c>
      <c r="BN16" s="19">
        <v>1</v>
      </c>
      <c r="BO16" s="19">
        <v>0</v>
      </c>
      <c r="BP16" s="19">
        <v>0</v>
      </c>
      <c r="BQ16" s="19">
        <v>0</v>
      </c>
      <c r="BR16" s="19">
        <v>0</v>
      </c>
      <c r="BS16" s="19">
        <v>23</v>
      </c>
      <c r="BT16" s="19">
        <v>0</v>
      </c>
      <c r="BU16" s="19">
        <v>14</v>
      </c>
      <c r="BV16" s="19">
        <v>29</v>
      </c>
      <c r="BW16" s="19">
        <v>5</v>
      </c>
      <c r="BX16" s="19">
        <v>0</v>
      </c>
      <c r="BY16" s="19">
        <v>3</v>
      </c>
      <c r="BZ16" s="19">
        <v>3</v>
      </c>
      <c r="CA16" s="19">
        <v>70</v>
      </c>
      <c r="CB16" s="19">
        <v>0</v>
      </c>
      <c r="CC16" s="19">
        <v>68</v>
      </c>
      <c r="CD16" s="19">
        <v>49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203</v>
      </c>
      <c r="C17" s="19">
        <v>812</v>
      </c>
      <c r="D17" s="19">
        <v>7</v>
      </c>
      <c r="E17" s="19">
        <v>682</v>
      </c>
      <c r="F17" s="19">
        <v>588</v>
      </c>
      <c r="G17" s="19">
        <v>6</v>
      </c>
      <c r="H17" s="19">
        <v>0</v>
      </c>
      <c r="I17" s="19">
        <v>3</v>
      </c>
      <c r="J17" s="19">
        <v>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21</v>
      </c>
      <c r="T17" s="19">
        <v>5</v>
      </c>
      <c r="U17" s="19">
        <v>22</v>
      </c>
      <c r="V17" s="19">
        <v>6</v>
      </c>
      <c r="W17" s="19">
        <v>214</v>
      </c>
      <c r="X17" s="19">
        <v>0</v>
      </c>
      <c r="Y17" s="19">
        <v>196</v>
      </c>
      <c r="Z17" s="19">
        <v>159</v>
      </c>
      <c r="AA17" s="19">
        <v>0</v>
      </c>
      <c r="AB17" s="19">
        <v>0</v>
      </c>
      <c r="AC17" s="19">
        <v>0</v>
      </c>
      <c r="AD17" s="19">
        <v>0</v>
      </c>
      <c r="AE17" s="19">
        <v>11</v>
      </c>
      <c r="AF17" s="19">
        <v>0</v>
      </c>
      <c r="AG17" s="19">
        <v>12</v>
      </c>
      <c r="AH17" s="19">
        <v>6</v>
      </c>
      <c r="AI17" s="19">
        <v>0</v>
      </c>
      <c r="AJ17" s="19">
        <v>0</v>
      </c>
      <c r="AK17" s="19">
        <v>0</v>
      </c>
      <c r="AL17" s="19">
        <v>0</v>
      </c>
      <c r="AM17" s="19">
        <v>18</v>
      </c>
      <c r="AN17" s="19">
        <v>0</v>
      </c>
      <c r="AO17" s="19">
        <v>13</v>
      </c>
      <c r="AP17" s="19">
        <v>8</v>
      </c>
      <c r="AQ17" s="19">
        <v>176</v>
      </c>
      <c r="AR17" s="19">
        <v>0</v>
      </c>
      <c r="AS17" s="19">
        <v>121</v>
      </c>
      <c r="AT17" s="19">
        <v>151</v>
      </c>
      <c r="AU17" s="19">
        <v>3</v>
      </c>
      <c r="AV17" s="19">
        <v>0</v>
      </c>
      <c r="AW17" s="19">
        <v>3</v>
      </c>
      <c r="AX17" s="19">
        <v>4</v>
      </c>
      <c r="AY17" s="19">
        <v>45</v>
      </c>
      <c r="AZ17" s="19">
        <v>0</v>
      </c>
      <c r="BA17" s="19">
        <v>36</v>
      </c>
      <c r="BB17" s="19">
        <v>21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2</v>
      </c>
      <c r="BL17" s="19">
        <v>0</v>
      </c>
      <c r="BM17" s="19">
        <v>0</v>
      </c>
      <c r="BN17" s="19">
        <v>3</v>
      </c>
      <c r="BO17" s="19">
        <v>0</v>
      </c>
      <c r="BP17" s="19">
        <v>0</v>
      </c>
      <c r="BQ17" s="19">
        <v>0</v>
      </c>
      <c r="BR17" s="19">
        <v>0</v>
      </c>
      <c r="BS17" s="19">
        <v>38</v>
      </c>
      <c r="BT17" s="19">
        <v>0</v>
      </c>
      <c r="BU17" s="19">
        <v>28</v>
      </c>
      <c r="BV17" s="19">
        <v>32</v>
      </c>
      <c r="BW17" s="19">
        <v>22</v>
      </c>
      <c r="BX17" s="19">
        <v>2</v>
      </c>
      <c r="BY17" s="19">
        <v>23</v>
      </c>
      <c r="BZ17" s="19">
        <v>8</v>
      </c>
      <c r="CA17" s="19">
        <v>256</v>
      </c>
      <c r="CB17" s="19">
        <v>0</v>
      </c>
      <c r="CC17" s="19">
        <v>225</v>
      </c>
      <c r="CD17" s="19">
        <v>184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204</v>
      </c>
      <c r="C18" s="19">
        <v>732</v>
      </c>
      <c r="D18" s="19">
        <v>8</v>
      </c>
      <c r="E18" s="19">
        <v>671</v>
      </c>
      <c r="F18" s="19">
        <v>582</v>
      </c>
      <c r="G18" s="19">
        <v>5</v>
      </c>
      <c r="H18" s="19">
        <v>0</v>
      </c>
      <c r="I18" s="19">
        <v>5</v>
      </c>
      <c r="J18" s="19">
        <v>1</v>
      </c>
      <c r="K18" s="19">
        <v>1</v>
      </c>
      <c r="L18" s="19">
        <v>0</v>
      </c>
      <c r="M18" s="19">
        <v>2</v>
      </c>
      <c r="N18" s="19">
        <v>1</v>
      </c>
      <c r="O18" s="19">
        <v>0</v>
      </c>
      <c r="P18" s="19">
        <v>0</v>
      </c>
      <c r="Q18" s="19">
        <v>0</v>
      </c>
      <c r="R18" s="19">
        <v>0</v>
      </c>
      <c r="S18" s="19">
        <v>13</v>
      </c>
      <c r="T18" s="19">
        <v>5</v>
      </c>
      <c r="U18" s="19">
        <v>16</v>
      </c>
      <c r="V18" s="19">
        <v>5</v>
      </c>
      <c r="W18" s="19">
        <v>249</v>
      </c>
      <c r="X18" s="19">
        <v>0</v>
      </c>
      <c r="Y18" s="19">
        <v>212</v>
      </c>
      <c r="Z18" s="19">
        <v>206</v>
      </c>
      <c r="AA18" s="19">
        <v>0</v>
      </c>
      <c r="AB18" s="19">
        <v>0</v>
      </c>
      <c r="AC18" s="19">
        <v>0</v>
      </c>
      <c r="AD18" s="19">
        <v>0</v>
      </c>
      <c r="AE18" s="19">
        <v>8</v>
      </c>
      <c r="AF18" s="19">
        <v>0</v>
      </c>
      <c r="AG18" s="19">
        <v>7</v>
      </c>
      <c r="AH18" s="19">
        <v>4</v>
      </c>
      <c r="AI18" s="19">
        <v>0</v>
      </c>
      <c r="AJ18" s="19">
        <v>0</v>
      </c>
      <c r="AK18" s="19">
        <v>0</v>
      </c>
      <c r="AL18" s="19">
        <v>0</v>
      </c>
      <c r="AM18" s="19">
        <v>8</v>
      </c>
      <c r="AN18" s="19">
        <v>1</v>
      </c>
      <c r="AO18" s="19">
        <v>9</v>
      </c>
      <c r="AP18" s="19">
        <v>2</v>
      </c>
      <c r="AQ18" s="19">
        <v>124</v>
      </c>
      <c r="AR18" s="19">
        <v>0</v>
      </c>
      <c r="AS18" s="19">
        <v>115</v>
      </c>
      <c r="AT18" s="19">
        <v>67</v>
      </c>
      <c r="AU18" s="19">
        <v>4</v>
      </c>
      <c r="AV18" s="19">
        <v>0</v>
      </c>
      <c r="AW18" s="19">
        <v>6</v>
      </c>
      <c r="AX18" s="19">
        <v>3</v>
      </c>
      <c r="AY18" s="19">
        <v>5</v>
      </c>
      <c r="AZ18" s="19">
        <v>0</v>
      </c>
      <c r="BA18" s="19">
        <v>7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1</v>
      </c>
      <c r="BL18" s="19">
        <v>0</v>
      </c>
      <c r="BM18" s="19">
        <v>1</v>
      </c>
      <c r="BN18" s="19">
        <v>3</v>
      </c>
      <c r="BO18" s="19">
        <v>0</v>
      </c>
      <c r="BP18" s="19">
        <v>0</v>
      </c>
      <c r="BQ18" s="19">
        <v>0</v>
      </c>
      <c r="BR18" s="19">
        <v>0</v>
      </c>
      <c r="BS18" s="19">
        <v>33</v>
      </c>
      <c r="BT18" s="19">
        <v>0</v>
      </c>
      <c r="BU18" s="19">
        <v>36</v>
      </c>
      <c r="BV18" s="19">
        <v>34</v>
      </c>
      <c r="BW18" s="19">
        <v>12</v>
      </c>
      <c r="BX18" s="19">
        <v>2</v>
      </c>
      <c r="BY18" s="19">
        <v>16</v>
      </c>
      <c r="BZ18" s="19">
        <v>3</v>
      </c>
      <c r="CA18" s="19">
        <v>269</v>
      </c>
      <c r="CB18" s="19">
        <v>0</v>
      </c>
      <c r="CC18" s="19">
        <v>239</v>
      </c>
      <c r="CD18" s="19">
        <v>250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205</v>
      </c>
      <c r="C19" s="19">
        <v>88</v>
      </c>
      <c r="D19" s="19">
        <v>0</v>
      </c>
      <c r="E19" s="19">
        <v>66</v>
      </c>
      <c r="F19" s="19">
        <v>72</v>
      </c>
      <c r="G19" s="19">
        <v>1</v>
      </c>
      <c r="H19" s="19">
        <v>0</v>
      </c>
      <c r="I19" s="19">
        <v>0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11</v>
      </c>
      <c r="T19" s="19">
        <v>0</v>
      </c>
      <c r="U19" s="19">
        <v>5</v>
      </c>
      <c r="V19" s="19">
        <v>6</v>
      </c>
      <c r="W19" s="19">
        <v>30</v>
      </c>
      <c r="X19" s="19">
        <v>0</v>
      </c>
      <c r="Y19" s="19">
        <v>22</v>
      </c>
      <c r="Z19" s="19">
        <v>25</v>
      </c>
      <c r="AA19" s="19">
        <v>1</v>
      </c>
      <c r="AB19" s="19">
        <v>0</v>
      </c>
      <c r="AC19" s="19">
        <v>1</v>
      </c>
      <c r="AD19" s="19">
        <v>0</v>
      </c>
      <c r="AE19" s="19">
        <v>1</v>
      </c>
      <c r="AF19" s="19">
        <v>0</v>
      </c>
      <c r="AG19" s="19">
        <v>2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1</v>
      </c>
      <c r="AN19" s="19">
        <v>0</v>
      </c>
      <c r="AO19" s="19">
        <v>1</v>
      </c>
      <c r="AP19" s="19">
        <v>0</v>
      </c>
      <c r="AQ19" s="19">
        <v>16</v>
      </c>
      <c r="AR19" s="19">
        <v>0</v>
      </c>
      <c r="AS19" s="19">
        <v>7</v>
      </c>
      <c r="AT19" s="19">
        <v>19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1</v>
      </c>
      <c r="BT19" s="19">
        <v>0</v>
      </c>
      <c r="BU19" s="19">
        <v>2</v>
      </c>
      <c r="BV19" s="19">
        <v>0</v>
      </c>
      <c r="BW19" s="19">
        <v>2</v>
      </c>
      <c r="BX19" s="19">
        <v>0</v>
      </c>
      <c r="BY19" s="19">
        <v>4</v>
      </c>
      <c r="BZ19" s="19">
        <v>0</v>
      </c>
      <c r="CA19" s="19">
        <v>24</v>
      </c>
      <c r="CB19" s="19">
        <v>0</v>
      </c>
      <c r="CC19" s="19">
        <v>22</v>
      </c>
      <c r="CD19" s="19">
        <v>21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206</v>
      </c>
      <c r="C20" s="19">
        <v>20</v>
      </c>
      <c r="D20" s="19">
        <v>0</v>
      </c>
      <c r="E20" s="19">
        <v>21</v>
      </c>
      <c r="F20" s="19">
        <v>7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5</v>
      </c>
      <c r="T20" s="19">
        <v>0</v>
      </c>
      <c r="U20" s="19">
        <v>4</v>
      </c>
      <c r="V20" s="19">
        <v>1</v>
      </c>
      <c r="W20" s="19">
        <v>7</v>
      </c>
      <c r="X20" s="19">
        <v>0</v>
      </c>
      <c r="Y20" s="19">
        <v>9</v>
      </c>
      <c r="Z20" s="19">
        <v>2</v>
      </c>
      <c r="AA20" s="19">
        <v>0</v>
      </c>
      <c r="AB20" s="19">
        <v>0</v>
      </c>
      <c r="AC20" s="19">
        <v>0</v>
      </c>
      <c r="AD20" s="19">
        <v>0</v>
      </c>
      <c r="AE20" s="19">
        <v>1</v>
      </c>
      <c r="AF20" s="19">
        <v>0</v>
      </c>
      <c r="AG20" s="19">
        <v>0</v>
      </c>
      <c r="AH20" s="19">
        <v>1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3</v>
      </c>
      <c r="AR20" s="19">
        <v>0</v>
      </c>
      <c r="AS20" s="19">
        <v>3</v>
      </c>
      <c r="AT20" s="19">
        <v>2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1</v>
      </c>
      <c r="BL20" s="19">
        <v>0</v>
      </c>
      <c r="BM20" s="19">
        <v>1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3</v>
      </c>
      <c r="CB20" s="19">
        <v>0</v>
      </c>
      <c r="CC20" s="19">
        <v>4</v>
      </c>
      <c r="CD20" s="19">
        <v>1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207</v>
      </c>
      <c r="C21" s="19">
        <v>354</v>
      </c>
      <c r="D21" s="19">
        <v>13</v>
      </c>
      <c r="E21" s="19">
        <v>333</v>
      </c>
      <c r="F21" s="19">
        <v>149</v>
      </c>
      <c r="G21" s="19">
        <v>3</v>
      </c>
      <c r="H21" s="19">
        <v>0</v>
      </c>
      <c r="I21" s="19">
        <v>1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13</v>
      </c>
      <c r="T21" s="19">
        <v>7</v>
      </c>
      <c r="U21" s="19">
        <v>20</v>
      </c>
      <c r="V21" s="19">
        <v>1</v>
      </c>
      <c r="W21" s="19">
        <v>107</v>
      </c>
      <c r="X21" s="19">
        <v>0</v>
      </c>
      <c r="Y21" s="19">
        <v>105</v>
      </c>
      <c r="Z21" s="19">
        <v>48</v>
      </c>
      <c r="AA21" s="19">
        <v>0</v>
      </c>
      <c r="AB21" s="19">
        <v>0</v>
      </c>
      <c r="AC21" s="19">
        <v>0</v>
      </c>
      <c r="AD21" s="19">
        <v>0</v>
      </c>
      <c r="AE21" s="19">
        <v>3</v>
      </c>
      <c r="AF21" s="19">
        <v>0</v>
      </c>
      <c r="AG21" s="19">
        <v>3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11</v>
      </c>
      <c r="AN21" s="19">
        <v>2</v>
      </c>
      <c r="AO21" s="19">
        <v>14</v>
      </c>
      <c r="AP21" s="19">
        <v>0</v>
      </c>
      <c r="AQ21" s="19">
        <v>73</v>
      </c>
      <c r="AR21" s="19">
        <v>0</v>
      </c>
      <c r="AS21" s="19">
        <v>65</v>
      </c>
      <c r="AT21" s="19">
        <v>31</v>
      </c>
      <c r="AU21" s="19">
        <v>0</v>
      </c>
      <c r="AV21" s="19">
        <v>0</v>
      </c>
      <c r="AW21" s="19">
        <v>0</v>
      </c>
      <c r="AX21" s="19">
        <v>0</v>
      </c>
      <c r="AY21" s="19">
        <v>29</v>
      </c>
      <c r="AZ21" s="19">
        <v>0</v>
      </c>
      <c r="BA21" s="19">
        <v>20</v>
      </c>
      <c r="BB21" s="19">
        <v>16</v>
      </c>
      <c r="BC21" s="19">
        <v>1</v>
      </c>
      <c r="BD21" s="19">
        <v>0</v>
      </c>
      <c r="BE21" s="19">
        <v>1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1</v>
      </c>
      <c r="BL21" s="19">
        <v>0</v>
      </c>
      <c r="BM21" s="19">
        <v>1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7</v>
      </c>
      <c r="BT21" s="19">
        <v>0</v>
      </c>
      <c r="BU21" s="19">
        <v>8</v>
      </c>
      <c r="BV21" s="19">
        <v>4</v>
      </c>
      <c r="BW21" s="19">
        <v>12</v>
      </c>
      <c r="BX21" s="19">
        <v>4</v>
      </c>
      <c r="BY21" s="19">
        <v>14</v>
      </c>
      <c r="BZ21" s="19">
        <v>2</v>
      </c>
      <c r="CA21" s="19">
        <v>94</v>
      </c>
      <c r="CB21" s="19">
        <v>0</v>
      </c>
      <c r="CC21" s="19">
        <v>81</v>
      </c>
      <c r="CD21" s="19">
        <v>45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208</v>
      </c>
      <c r="C22" s="19">
        <v>346</v>
      </c>
      <c r="D22" s="19">
        <v>12</v>
      </c>
      <c r="E22" s="19">
        <v>311</v>
      </c>
      <c r="F22" s="19">
        <v>194</v>
      </c>
      <c r="G22" s="19">
        <v>2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14</v>
      </c>
      <c r="T22" s="19">
        <v>4</v>
      </c>
      <c r="U22" s="19">
        <v>15</v>
      </c>
      <c r="V22" s="19">
        <v>4</v>
      </c>
      <c r="W22" s="19">
        <v>114</v>
      </c>
      <c r="X22" s="19">
        <v>0</v>
      </c>
      <c r="Y22" s="19">
        <v>92</v>
      </c>
      <c r="Z22" s="19">
        <v>73</v>
      </c>
      <c r="AA22" s="19">
        <v>2</v>
      </c>
      <c r="AB22" s="19">
        <v>1</v>
      </c>
      <c r="AC22" s="19">
        <v>3</v>
      </c>
      <c r="AD22" s="19">
        <v>0</v>
      </c>
      <c r="AE22" s="19">
        <v>7</v>
      </c>
      <c r="AF22" s="19">
        <v>0</v>
      </c>
      <c r="AG22" s="19">
        <v>6</v>
      </c>
      <c r="AH22" s="19">
        <v>1</v>
      </c>
      <c r="AI22" s="19">
        <v>0</v>
      </c>
      <c r="AJ22" s="19">
        <v>0</v>
      </c>
      <c r="AK22" s="19">
        <v>0</v>
      </c>
      <c r="AL22" s="19">
        <v>0</v>
      </c>
      <c r="AM22" s="19">
        <v>7</v>
      </c>
      <c r="AN22" s="19">
        <v>2</v>
      </c>
      <c r="AO22" s="19">
        <v>8</v>
      </c>
      <c r="AP22" s="19">
        <v>1</v>
      </c>
      <c r="AQ22" s="19">
        <v>67</v>
      </c>
      <c r="AR22" s="19">
        <v>0</v>
      </c>
      <c r="AS22" s="19">
        <v>56</v>
      </c>
      <c r="AT22" s="19">
        <v>39</v>
      </c>
      <c r="AU22" s="19">
        <v>0</v>
      </c>
      <c r="AV22" s="19">
        <v>0</v>
      </c>
      <c r="AW22" s="19">
        <v>0</v>
      </c>
      <c r="AX22" s="19">
        <v>0</v>
      </c>
      <c r="AY22" s="19">
        <v>10</v>
      </c>
      <c r="AZ22" s="19">
        <v>0</v>
      </c>
      <c r="BA22" s="19">
        <v>10</v>
      </c>
      <c r="BB22" s="19">
        <v>4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3</v>
      </c>
      <c r="BL22" s="19">
        <v>0</v>
      </c>
      <c r="BM22" s="19">
        <v>3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16</v>
      </c>
      <c r="BT22" s="19">
        <v>0</v>
      </c>
      <c r="BU22" s="19">
        <v>10</v>
      </c>
      <c r="BV22" s="19">
        <v>12</v>
      </c>
      <c r="BW22" s="19">
        <v>13</v>
      </c>
      <c r="BX22" s="19">
        <v>4</v>
      </c>
      <c r="BY22" s="19">
        <v>20</v>
      </c>
      <c r="BZ22" s="19">
        <v>2</v>
      </c>
      <c r="CA22" s="19">
        <v>91</v>
      </c>
      <c r="CB22" s="19">
        <v>1</v>
      </c>
      <c r="CC22" s="19">
        <v>88</v>
      </c>
      <c r="CD22" s="19">
        <v>56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209</v>
      </c>
      <c r="C23" s="19">
        <v>523</v>
      </c>
      <c r="D23" s="19">
        <v>24</v>
      </c>
      <c r="E23" s="19">
        <v>472</v>
      </c>
      <c r="F23" s="19">
        <v>479</v>
      </c>
      <c r="G23" s="19">
        <v>1</v>
      </c>
      <c r="H23" s="19">
        <v>0</v>
      </c>
      <c r="I23" s="19">
        <v>2</v>
      </c>
      <c r="J23" s="19">
        <v>1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18</v>
      </c>
      <c r="T23" s="19">
        <v>13</v>
      </c>
      <c r="U23" s="19">
        <v>33</v>
      </c>
      <c r="V23" s="19">
        <v>9</v>
      </c>
      <c r="W23" s="19">
        <v>162</v>
      </c>
      <c r="X23" s="19">
        <v>0</v>
      </c>
      <c r="Y23" s="19">
        <v>115</v>
      </c>
      <c r="Z23" s="19">
        <v>214</v>
      </c>
      <c r="AA23" s="19">
        <v>1</v>
      </c>
      <c r="AB23" s="19">
        <v>0</v>
      </c>
      <c r="AC23" s="19">
        <v>3</v>
      </c>
      <c r="AD23" s="19">
        <v>1</v>
      </c>
      <c r="AE23" s="19">
        <v>4</v>
      </c>
      <c r="AF23" s="19">
        <v>0</v>
      </c>
      <c r="AG23" s="19">
        <v>2</v>
      </c>
      <c r="AH23" s="19">
        <v>6</v>
      </c>
      <c r="AI23" s="19">
        <v>0</v>
      </c>
      <c r="AJ23" s="19">
        <v>0</v>
      </c>
      <c r="AK23" s="19">
        <v>0</v>
      </c>
      <c r="AL23" s="19">
        <v>0</v>
      </c>
      <c r="AM23" s="19">
        <v>11</v>
      </c>
      <c r="AN23" s="19">
        <v>3</v>
      </c>
      <c r="AO23" s="19">
        <v>15</v>
      </c>
      <c r="AP23" s="19">
        <v>2</v>
      </c>
      <c r="AQ23" s="19">
        <v>124</v>
      </c>
      <c r="AR23" s="19">
        <v>0</v>
      </c>
      <c r="AS23" s="19">
        <v>107</v>
      </c>
      <c r="AT23" s="19">
        <v>95</v>
      </c>
      <c r="AU23" s="19">
        <v>1</v>
      </c>
      <c r="AV23" s="19">
        <v>0</v>
      </c>
      <c r="AW23" s="19">
        <v>1</v>
      </c>
      <c r="AX23" s="19">
        <v>1</v>
      </c>
      <c r="AY23" s="19">
        <v>14</v>
      </c>
      <c r="AZ23" s="19">
        <v>0</v>
      </c>
      <c r="BA23" s="19">
        <v>15</v>
      </c>
      <c r="BB23" s="19">
        <v>3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5</v>
      </c>
      <c r="BT23" s="19">
        <v>0</v>
      </c>
      <c r="BU23" s="19">
        <v>2</v>
      </c>
      <c r="BV23" s="19">
        <v>3</v>
      </c>
      <c r="BW23" s="19">
        <v>23</v>
      </c>
      <c r="BX23" s="19">
        <v>8</v>
      </c>
      <c r="BY23" s="19">
        <v>37</v>
      </c>
      <c r="BZ23" s="19">
        <v>0</v>
      </c>
      <c r="CA23" s="19">
        <v>159</v>
      </c>
      <c r="CB23" s="19">
        <v>0</v>
      </c>
      <c r="CC23" s="19">
        <v>140</v>
      </c>
      <c r="CD23" s="19">
        <v>144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210</v>
      </c>
      <c r="C24" s="19">
        <v>649</v>
      </c>
      <c r="D24" s="19">
        <v>26</v>
      </c>
      <c r="E24" s="19">
        <v>681</v>
      </c>
      <c r="F24" s="19">
        <v>505</v>
      </c>
      <c r="G24" s="19">
        <v>7</v>
      </c>
      <c r="H24" s="19">
        <v>0</v>
      </c>
      <c r="I24" s="19">
        <v>4</v>
      </c>
      <c r="J24" s="19">
        <v>11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11</v>
      </c>
      <c r="T24" s="19">
        <v>14</v>
      </c>
      <c r="U24" s="19">
        <v>28</v>
      </c>
      <c r="V24" s="19">
        <v>6</v>
      </c>
      <c r="W24" s="19">
        <v>169</v>
      </c>
      <c r="X24" s="19">
        <v>1</v>
      </c>
      <c r="Y24" s="19">
        <v>178</v>
      </c>
      <c r="Z24" s="19">
        <v>144</v>
      </c>
      <c r="AA24" s="19">
        <v>1</v>
      </c>
      <c r="AB24" s="19">
        <v>0</v>
      </c>
      <c r="AC24" s="19">
        <v>1</v>
      </c>
      <c r="AD24" s="19">
        <v>0</v>
      </c>
      <c r="AE24" s="19">
        <v>5</v>
      </c>
      <c r="AF24" s="19">
        <v>1</v>
      </c>
      <c r="AG24" s="19">
        <v>7</v>
      </c>
      <c r="AH24" s="19">
        <v>6</v>
      </c>
      <c r="AI24" s="19">
        <v>0</v>
      </c>
      <c r="AJ24" s="19">
        <v>0</v>
      </c>
      <c r="AK24" s="19">
        <v>0</v>
      </c>
      <c r="AL24" s="19">
        <v>0</v>
      </c>
      <c r="AM24" s="19">
        <v>14</v>
      </c>
      <c r="AN24" s="19">
        <v>0</v>
      </c>
      <c r="AO24" s="19">
        <v>16</v>
      </c>
      <c r="AP24" s="19">
        <v>3</v>
      </c>
      <c r="AQ24" s="19">
        <v>145</v>
      </c>
      <c r="AR24" s="19">
        <v>0</v>
      </c>
      <c r="AS24" s="19">
        <v>128</v>
      </c>
      <c r="AT24" s="19">
        <v>123</v>
      </c>
      <c r="AU24" s="19">
        <v>3</v>
      </c>
      <c r="AV24" s="19">
        <v>0</v>
      </c>
      <c r="AW24" s="19">
        <v>7</v>
      </c>
      <c r="AX24" s="19">
        <v>1</v>
      </c>
      <c r="AY24" s="19">
        <v>20</v>
      </c>
      <c r="AZ24" s="19">
        <v>0</v>
      </c>
      <c r="BA24" s="19">
        <v>23</v>
      </c>
      <c r="BB24" s="19">
        <v>1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16</v>
      </c>
      <c r="BT24" s="19">
        <v>0</v>
      </c>
      <c r="BU24" s="19">
        <v>9</v>
      </c>
      <c r="BV24" s="19">
        <v>19</v>
      </c>
      <c r="BW24" s="19">
        <v>22</v>
      </c>
      <c r="BX24" s="19">
        <v>8</v>
      </c>
      <c r="BY24" s="19">
        <v>32</v>
      </c>
      <c r="BZ24" s="19">
        <v>9</v>
      </c>
      <c r="CA24" s="19">
        <v>236</v>
      </c>
      <c r="CB24" s="19">
        <v>2</v>
      </c>
      <c r="CC24" s="19">
        <v>248</v>
      </c>
      <c r="CD24" s="19">
        <v>182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211</v>
      </c>
      <c r="C25" s="19">
        <v>465</v>
      </c>
      <c r="D25" s="19">
        <v>12</v>
      </c>
      <c r="E25" s="19">
        <v>451</v>
      </c>
      <c r="F25" s="19">
        <v>331</v>
      </c>
      <c r="G25" s="19">
        <v>4</v>
      </c>
      <c r="H25" s="19">
        <v>0</v>
      </c>
      <c r="I25" s="19">
        <v>4</v>
      </c>
      <c r="J25" s="19">
        <v>2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13</v>
      </c>
      <c r="T25" s="19">
        <v>5</v>
      </c>
      <c r="U25" s="19">
        <v>15</v>
      </c>
      <c r="V25" s="19">
        <v>7</v>
      </c>
      <c r="W25" s="19">
        <v>144</v>
      </c>
      <c r="X25" s="19">
        <v>0</v>
      </c>
      <c r="Y25" s="19">
        <v>133</v>
      </c>
      <c r="Z25" s="19">
        <v>112</v>
      </c>
      <c r="AA25" s="19">
        <v>0</v>
      </c>
      <c r="AB25" s="19">
        <v>0</v>
      </c>
      <c r="AC25" s="19">
        <v>1</v>
      </c>
      <c r="AD25" s="19">
        <v>0</v>
      </c>
      <c r="AE25" s="19">
        <v>3</v>
      </c>
      <c r="AF25" s="19">
        <v>0</v>
      </c>
      <c r="AG25" s="19">
        <v>5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2</v>
      </c>
      <c r="AN25" s="19">
        <v>2</v>
      </c>
      <c r="AO25" s="19">
        <v>5</v>
      </c>
      <c r="AP25" s="19">
        <v>1</v>
      </c>
      <c r="AQ25" s="19">
        <v>75</v>
      </c>
      <c r="AR25" s="19">
        <v>0</v>
      </c>
      <c r="AS25" s="19">
        <v>63</v>
      </c>
      <c r="AT25" s="19">
        <v>40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17</v>
      </c>
      <c r="BT25" s="19">
        <v>0</v>
      </c>
      <c r="BU25" s="19">
        <v>16</v>
      </c>
      <c r="BV25" s="19">
        <v>14</v>
      </c>
      <c r="BW25" s="19">
        <v>31</v>
      </c>
      <c r="BX25" s="19">
        <v>5</v>
      </c>
      <c r="BY25" s="19">
        <v>25</v>
      </c>
      <c r="BZ25" s="19">
        <v>29</v>
      </c>
      <c r="CA25" s="19">
        <v>176</v>
      </c>
      <c r="CB25" s="19">
        <v>0</v>
      </c>
      <c r="CC25" s="19">
        <v>184</v>
      </c>
      <c r="CD25" s="19">
        <v>125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212</v>
      </c>
      <c r="C26" s="27">
        <v>179</v>
      </c>
      <c r="D26" s="27">
        <v>9</v>
      </c>
      <c r="E26" s="27">
        <v>171</v>
      </c>
      <c r="F26" s="27">
        <v>117</v>
      </c>
      <c r="G26" s="27">
        <v>1</v>
      </c>
      <c r="H26" s="27">
        <v>0</v>
      </c>
      <c r="I26" s="27">
        <v>1</v>
      </c>
      <c r="J26" s="27">
        <v>1</v>
      </c>
      <c r="K26" s="27">
        <v>1</v>
      </c>
      <c r="L26" s="27">
        <v>0</v>
      </c>
      <c r="M26" s="27">
        <v>1</v>
      </c>
      <c r="N26" s="27">
        <v>2</v>
      </c>
      <c r="O26" s="27">
        <v>0</v>
      </c>
      <c r="P26" s="27">
        <v>0</v>
      </c>
      <c r="Q26" s="27">
        <v>0</v>
      </c>
      <c r="R26" s="27">
        <v>0</v>
      </c>
      <c r="S26" s="27">
        <v>6</v>
      </c>
      <c r="T26" s="27">
        <v>4</v>
      </c>
      <c r="U26" s="27">
        <v>13</v>
      </c>
      <c r="V26" s="27">
        <v>1</v>
      </c>
      <c r="W26" s="27">
        <v>58</v>
      </c>
      <c r="X26" s="27">
        <v>0</v>
      </c>
      <c r="Y26" s="27">
        <v>64</v>
      </c>
      <c r="Z26" s="27">
        <v>35</v>
      </c>
      <c r="AA26" s="27">
        <v>1</v>
      </c>
      <c r="AB26" s="27">
        <v>0</v>
      </c>
      <c r="AC26" s="27">
        <v>1</v>
      </c>
      <c r="AD26" s="27">
        <v>0</v>
      </c>
      <c r="AE26" s="27">
        <v>0</v>
      </c>
      <c r="AF26" s="27">
        <v>0</v>
      </c>
      <c r="AG26" s="27">
        <v>1</v>
      </c>
      <c r="AH26" s="27">
        <v>1</v>
      </c>
      <c r="AI26" s="27">
        <v>0</v>
      </c>
      <c r="AJ26" s="27">
        <v>0</v>
      </c>
      <c r="AK26" s="27">
        <v>0</v>
      </c>
      <c r="AL26" s="27">
        <v>0</v>
      </c>
      <c r="AM26" s="27">
        <v>10</v>
      </c>
      <c r="AN26" s="27">
        <v>1</v>
      </c>
      <c r="AO26" s="27">
        <v>10</v>
      </c>
      <c r="AP26" s="27">
        <v>0</v>
      </c>
      <c r="AQ26" s="27">
        <v>32</v>
      </c>
      <c r="AR26" s="27">
        <v>0</v>
      </c>
      <c r="AS26" s="27">
        <v>17</v>
      </c>
      <c r="AT26" s="27">
        <v>20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13</v>
      </c>
      <c r="BT26" s="27">
        <v>0</v>
      </c>
      <c r="BU26" s="27">
        <v>8</v>
      </c>
      <c r="BV26" s="27">
        <v>14</v>
      </c>
      <c r="BW26" s="27">
        <v>3</v>
      </c>
      <c r="BX26" s="27">
        <v>4</v>
      </c>
      <c r="BY26" s="27">
        <v>9</v>
      </c>
      <c r="BZ26" s="27">
        <v>6</v>
      </c>
      <c r="CA26" s="27">
        <v>54</v>
      </c>
      <c r="CB26" s="27">
        <v>0</v>
      </c>
      <c r="CC26" s="27">
        <v>46</v>
      </c>
      <c r="CD26" s="27">
        <v>37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213</v>
      </c>
      <c r="C27" s="29">
        <v>35</v>
      </c>
      <c r="D27" s="29">
        <v>0</v>
      </c>
      <c r="E27" s="29">
        <v>44</v>
      </c>
      <c r="F27" s="29">
        <v>33</v>
      </c>
      <c r="G27" s="29">
        <v>0</v>
      </c>
      <c r="H27" s="29">
        <v>0</v>
      </c>
      <c r="I27" s="29">
        <v>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1</v>
      </c>
      <c r="T27" s="29">
        <v>0</v>
      </c>
      <c r="U27" s="29">
        <v>1</v>
      </c>
      <c r="V27" s="29">
        <v>0</v>
      </c>
      <c r="W27" s="29">
        <v>16</v>
      </c>
      <c r="X27" s="29">
        <v>0</v>
      </c>
      <c r="Y27" s="29">
        <v>19</v>
      </c>
      <c r="Z27" s="29">
        <v>12</v>
      </c>
      <c r="AA27" s="29">
        <v>0</v>
      </c>
      <c r="AB27" s="29">
        <v>0</v>
      </c>
      <c r="AC27" s="29">
        <v>0</v>
      </c>
      <c r="AD27" s="29">
        <v>0</v>
      </c>
      <c r="AE27" s="29">
        <v>1</v>
      </c>
      <c r="AF27" s="29">
        <v>0</v>
      </c>
      <c r="AG27" s="29">
        <v>1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5</v>
      </c>
      <c r="AR27" s="29">
        <v>0</v>
      </c>
      <c r="AS27" s="29">
        <v>6</v>
      </c>
      <c r="AT27" s="29">
        <v>4</v>
      </c>
      <c r="AU27" s="29">
        <v>1</v>
      </c>
      <c r="AV27" s="29">
        <v>0</v>
      </c>
      <c r="AW27" s="29">
        <v>1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1</v>
      </c>
      <c r="BV27" s="29">
        <v>7</v>
      </c>
      <c r="BW27" s="29">
        <v>1</v>
      </c>
      <c r="BX27" s="29">
        <v>0</v>
      </c>
      <c r="BY27" s="29">
        <v>0</v>
      </c>
      <c r="BZ27" s="29">
        <v>1</v>
      </c>
      <c r="CA27" s="29">
        <v>10</v>
      </c>
      <c r="CB27" s="29">
        <v>0</v>
      </c>
      <c r="CC27" s="29">
        <v>14</v>
      </c>
      <c r="CD27" s="29">
        <v>9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214</v>
      </c>
      <c r="C28" s="29">
        <v>94</v>
      </c>
      <c r="D28" s="29">
        <v>0</v>
      </c>
      <c r="E28" s="29">
        <v>72</v>
      </c>
      <c r="F28" s="29">
        <v>70</v>
      </c>
      <c r="G28" s="29">
        <v>2</v>
      </c>
      <c r="H28" s="29">
        <v>0</v>
      </c>
      <c r="I28" s="29">
        <v>1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4</v>
      </c>
      <c r="T28" s="29">
        <v>0</v>
      </c>
      <c r="U28" s="29">
        <v>4</v>
      </c>
      <c r="V28" s="29">
        <v>0</v>
      </c>
      <c r="W28" s="29">
        <v>34</v>
      </c>
      <c r="X28" s="29">
        <v>0</v>
      </c>
      <c r="Y28" s="29">
        <v>21</v>
      </c>
      <c r="Z28" s="29">
        <v>32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2</v>
      </c>
      <c r="AN28" s="29">
        <v>0</v>
      </c>
      <c r="AO28" s="29">
        <v>2</v>
      </c>
      <c r="AP28" s="29">
        <v>0</v>
      </c>
      <c r="AQ28" s="29">
        <v>12</v>
      </c>
      <c r="AR28" s="29">
        <v>0</v>
      </c>
      <c r="AS28" s="29">
        <v>9</v>
      </c>
      <c r="AT28" s="29">
        <v>13</v>
      </c>
      <c r="AU28" s="29">
        <v>1</v>
      </c>
      <c r="AV28" s="29">
        <v>0</v>
      </c>
      <c r="AW28" s="29">
        <v>0</v>
      </c>
      <c r="AX28" s="29">
        <v>1</v>
      </c>
      <c r="AY28" s="29">
        <v>9</v>
      </c>
      <c r="AZ28" s="29">
        <v>0</v>
      </c>
      <c r="BA28" s="29">
        <v>6</v>
      </c>
      <c r="BB28" s="29">
        <v>3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5</v>
      </c>
      <c r="BT28" s="29">
        <v>0</v>
      </c>
      <c r="BU28" s="29">
        <v>7</v>
      </c>
      <c r="BV28" s="29">
        <v>3</v>
      </c>
      <c r="BW28" s="29">
        <v>6</v>
      </c>
      <c r="BX28" s="29">
        <v>0</v>
      </c>
      <c r="BY28" s="29">
        <v>5</v>
      </c>
      <c r="BZ28" s="29">
        <v>1</v>
      </c>
      <c r="CA28" s="29">
        <v>19</v>
      </c>
      <c r="CB28" s="29">
        <v>0</v>
      </c>
      <c r="CC28" s="29">
        <v>17</v>
      </c>
      <c r="CD28" s="29">
        <v>15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215</v>
      </c>
      <c r="C29" s="28">
        <v>156</v>
      </c>
      <c r="D29" s="28">
        <v>3</v>
      </c>
      <c r="E29" s="28">
        <v>148</v>
      </c>
      <c r="F29" s="28">
        <v>100</v>
      </c>
      <c r="G29" s="28">
        <v>0</v>
      </c>
      <c r="H29" s="28">
        <v>0</v>
      </c>
      <c r="I29" s="28">
        <v>1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4</v>
      </c>
      <c r="T29" s="28">
        <v>1</v>
      </c>
      <c r="U29" s="28">
        <v>4</v>
      </c>
      <c r="V29" s="28">
        <v>1</v>
      </c>
      <c r="W29" s="28">
        <v>47</v>
      </c>
      <c r="X29" s="28">
        <v>0</v>
      </c>
      <c r="Y29" s="28">
        <v>38</v>
      </c>
      <c r="Z29" s="28">
        <v>39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1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4</v>
      </c>
      <c r="AN29" s="28">
        <v>1</v>
      </c>
      <c r="AO29" s="28">
        <v>5</v>
      </c>
      <c r="AP29" s="28">
        <v>2</v>
      </c>
      <c r="AQ29" s="28">
        <v>46</v>
      </c>
      <c r="AR29" s="28">
        <v>0</v>
      </c>
      <c r="AS29" s="28">
        <v>43</v>
      </c>
      <c r="AT29" s="28">
        <v>22</v>
      </c>
      <c r="AU29" s="28">
        <v>1</v>
      </c>
      <c r="AV29" s="28">
        <v>0</v>
      </c>
      <c r="AW29" s="28">
        <v>1</v>
      </c>
      <c r="AX29" s="28">
        <v>1</v>
      </c>
      <c r="AY29" s="28">
        <v>6</v>
      </c>
      <c r="AZ29" s="28">
        <v>0</v>
      </c>
      <c r="BA29" s="28">
        <v>6</v>
      </c>
      <c r="BB29" s="28">
        <v>4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14</v>
      </c>
      <c r="BT29" s="28">
        <v>0</v>
      </c>
      <c r="BU29" s="28">
        <v>13</v>
      </c>
      <c r="BV29" s="28">
        <v>7</v>
      </c>
      <c r="BW29" s="28">
        <v>4</v>
      </c>
      <c r="BX29" s="28">
        <v>1</v>
      </c>
      <c r="BY29" s="28">
        <v>5</v>
      </c>
      <c r="BZ29" s="28">
        <v>1</v>
      </c>
      <c r="CA29" s="28">
        <v>30</v>
      </c>
      <c r="CB29" s="28">
        <v>0</v>
      </c>
      <c r="CC29" s="28">
        <v>31</v>
      </c>
      <c r="CD29" s="28">
        <v>22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216</v>
      </c>
      <c r="C30" s="19">
        <v>49</v>
      </c>
      <c r="D30" s="19">
        <v>0</v>
      </c>
      <c r="E30" s="19">
        <v>49</v>
      </c>
      <c r="F30" s="19">
        <v>54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</v>
      </c>
      <c r="T30" s="19">
        <v>0</v>
      </c>
      <c r="U30" s="19">
        <v>0</v>
      </c>
      <c r="V30" s="19">
        <v>1</v>
      </c>
      <c r="W30" s="19">
        <v>10</v>
      </c>
      <c r="X30" s="19">
        <v>0</v>
      </c>
      <c r="Y30" s="19">
        <v>8</v>
      </c>
      <c r="Z30" s="19">
        <v>14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3</v>
      </c>
      <c r="AN30" s="19">
        <v>0</v>
      </c>
      <c r="AO30" s="19">
        <v>2</v>
      </c>
      <c r="AP30" s="19">
        <v>1</v>
      </c>
      <c r="AQ30" s="19">
        <v>12</v>
      </c>
      <c r="AR30" s="19">
        <v>0</v>
      </c>
      <c r="AS30" s="19">
        <v>24</v>
      </c>
      <c r="AT30" s="19">
        <v>9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1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4</v>
      </c>
      <c r="BT30" s="19">
        <v>0</v>
      </c>
      <c r="BU30" s="19">
        <v>4</v>
      </c>
      <c r="BV30" s="19">
        <v>7</v>
      </c>
      <c r="BW30" s="19">
        <v>2</v>
      </c>
      <c r="BX30" s="19">
        <v>0</v>
      </c>
      <c r="BY30" s="19">
        <v>1</v>
      </c>
      <c r="BZ30" s="19">
        <v>1</v>
      </c>
      <c r="CA30" s="19">
        <v>17</v>
      </c>
      <c r="CB30" s="19">
        <v>0</v>
      </c>
      <c r="CC30" s="19">
        <v>9</v>
      </c>
      <c r="CD30" s="19">
        <v>21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217</v>
      </c>
      <c r="C31" s="19">
        <v>32</v>
      </c>
      <c r="D31" s="19">
        <v>0</v>
      </c>
      <c r="E31" s="19">
        <v>37</v>
      </c>
      <c r="F31" s="19">
        <v>14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3</v>
      </c>
      <c r="T31" s="19">
        <v>0</v>
      </c>
      <c r="U31" s="19">
        <v>3</v>
      </c>
      <c r="V31" s="19">
        <v>1</v>
      </c>
      <c r="W31" s="19">
        <v>18</v>
      </c>
      <c r="X31" s="19">
        <v>0</v>
      </c>
      <c r="Y31" s="19">
        <v>18</v>
      </c>
      <c r="Z31" s="19">
        <v>5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4</v>
      </c>
      <c r="AR31" s="19">
        <v>0</v>
      </c>
      <c r="AS31" s="19">
        <v>3</v>
      </c>
      <c r="AT31" s="19">
        <v>1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2</v>
      </c>
      <c r="BT31" s="19">
        <v>0</v>
      </c>
      <c r="BU31" s="19">
        <v>4</v>
      </c>
      <c r="BV31" s="19">
        <v>5</v>
      </c>
      <c r="BW31" s="19">
        <v>2</v>
      </c>
      <c r="BX31" s="19">
        <v>0</v>
      </c>
      <c r="BY31" s="19">
        <v>7</v>
      </c>
      <c r="BZ31" s="19">
        <v>1</v>
      </c>
      <c r="CA31" s="19">
        <v>3</v>
      </c>
      <c r="CB31" s="19">
        <v>0</v>
      </c>
      <c r="CC31" s="19">
        <v>2</v>
      </c>
      <c r="CD31" s="19">
        <v>1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218</v>
      </c>
      <c r="C32" s="19">
        <v>40</v>
      </c>
      <c r="D32" s="19">
        <v>1</v>
      </c>
      <c r="E32" s="19">
        <v>32</v>
      </c>
      <c r="F32" s="19">
        <v>29</v>
      </c>
      <c r="G32" s="19">
        <v>1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16</v>
      </c>
      <c r="X32" s="19">
        <v>0</v>
      </c>
      <c r="Y32" s="19">
        <v>9</v>
      </c>
      <c r="Z32" s="19">
        <v>14</v>
      </c>
      <c r="AA32" s="19">
        <v>0</v>
      </c>
      <c r="AB32" s="19">
        <v>0</v>
      </c>
      <c r="AC32" s="19">
        <v>0</v>
      </c>
      <c r="AD32" s="19">
        <v>0</v>
      </c>
      <c r="AE32" s="19">
        <v>2</v>
      </c>
      <c r="AF32" s="19">
        <v>0</v>
      </c>
      <c r="AG32" s="19">
        <v>3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1</v>
      </c>
      <c r="AN32" s="19">
        <v>0</v>
      </c>
      <c r="AO32" s="19">
        <v>2</v>
      </c>
      <c r="AP32" s="19">
        <v>0</v>
      </c>
      <c r="AQ32" s="19">
        <v>2</v>
      </c>
      <c r="AR32" s="19">
        <v>0</v>
      </c>
      <c r="AS32" s="19">
        <v>3</v>
      </c>
      <c r="AT32" s="19">
        <v>4</v>
      </c>
      <c r="AU32" s="19">
        <v>1</v>
      </c>
      <c r="AV32" s="19">
        <v>0</v>
      </c>
      <c r="AW32" s="19">
        <v>0</v>
      </c>
      <c r="AX32" s="19">
        <v>1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1</v>
      </c>
      <c r="BY32" s="19">
        <v>1</v>
      </c>
      <c r="BZ32" s="19">
        <v>0</v>
      </c>
      <c r="CA32" s="19">
        <v>17</v>
      </c>
      <c r="CB32" s="19">
        <v>0</v>
      </c>
      <c r="CC32" s="19">
        <v>13</v>
      </c>
      <c r="CD32" s="19">
        <v>10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219</v>
      </c>
      <c r="C33" s="19">
        <v>12</v>
      </c>
      <c r="D33" s="19">
        <v>0</v>
      </c>
      <c r="E33" s="19">
        <v>14</v>
      </c>
      <c r="F33" s="19">
        <v>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19">
        <v>0</v>
      </c>
      <c r="U33" s="19">
        <v>1</v>
      </c>
      <c r="V33" s="19">
        <v>0</v>
      </c>
      <c r="W33" s="19">
        <v>6</v>
      </c>
      <c r="X33" s="19">
        <v>0</v>
      </c>
      <c r="Y33" s="19">
        <v>6</v>
      </c>
      <c r="Z33" s="19">
        <v>4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2</v>
      </c>
      <c r="AN33" s="19">
        <v>0</v>
      </c>
      <c r="AO33" s="19">
        <v>2</v>
      </c>
      <c r="AP33" s="19">
        <v>0</v>
      </c>
      <c r="AQ33" s="19">
        <v>2</v>
      </c>
      <c r="AR33" s="19">
        <v>0</v>
      </c>
      <c r="AS33" s="19">
        <v>2</v>
      </c>
      <c r="AT33" s="19">
        <v>1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1</v>
      </c>
      <c r="CB33" s="19">
        <v>0</v>
      </c>
      <c r="CC33" s="19">
        <v>3</v>
      </c>
      <c r="CD33" s="19">
        <v>4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220</v>
      </c>
      <c r="C34" s="19">
        <v>129</v>
      </c>
      <c r="D34" s="19">
        <v>7</v>
      </c>
      <c r="E34" s="19">
        <v>151</v>
      </c>
      <c r="F34" s="19">
        <v>63</v>
      </c>
      <c r="G34" s="19">
        <v>3</v>
      </c>
      <c r="H34" s="19">
        <v>0</v>
      </c>
      <c r="I34" s="19">
        <v>1</v>
      </c>
      <c r="J34" s="19">
        <v>2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</v>
      </c>
      <c r="T34" s="19">
        <v>4</v>
      </c>
      <c r="U34" s="19">
        <v>6</v>
      </c>
      <c r="V34" s="19">
        <v>0</v>
      </c>
      <c r="W34" s="19">
        <v>43</v>
      </c>
      <c r="X34" s="19">
        <v>0</v>
      </c>
      <c r="Y34" s="19">
        <v>45</v>
      </c>
      <c r="Z34" s="19">
        <v>25</v>
      </c>
      <c r="AA34" s="19">
        <v>0</v>
      </c>
      <c r="AB34" s="19">
        <v>0</v>
      </c>
      <c r="AC34" s="19">
        <v>0</v>
      </c>
      <c r="AD34" s="19">
        <v>0</v>
      </c>
      <c r="AE34" s="19">
        <v>5</v>
      </c>
      <c r="AF34" s="19">
        <v>0</v>
      </c>
      <c r="AG34" s="19">
        <v>3</v>
      </c>
      <c r="AH34" s="19">
        <v>2</v>
      </c>
      <c r="AI34" s="19">
        <v>0</v>
      </c>
      <c r="AJ34" s="19">
        <v>0</v>
      </c>
      <c r="AK34" s="19">
        <v>0</v>
      </c>
      <c r="AL34" s="19">
        <v>0</v>
      </c>
      <c r="AM34" s="19">
        <v>2</v>
      </c>
      <c r="AN34" s="19">
        <v>3</v>
      </c>
      <c r="AO34" s="19">
        <v>5</v>
      </c>
      <c r="AP34" s="19">
        <v>0</v>
      </c>
      <c r="AQ34" s="19">
        <v>30</v>
      </c>
      <c r="AR34" s="19">
        <v>0</v>
      </c>
      <c r="AS34" s="19">
        <v>32</v>
      </c>
      <c r="AT34" s="19">
        <v>15</v>
      </c>
      <c r="AU34" s="19">
        <v>0</v>
      </c>
      <c r="AV34" s="19">
        <v>0</v>
      </c>
      <c r="AW34" s="19">
        <v>0</v>
      </c>
      <c r="AX34" s="19">
        <v>0</v>
      </c>
      <c r="AY34" s="19">
        <v>2</v>
      </c>
      <c r="AZ34" s="19">
        <v>0</v>
      </c>
      <c r="BA34" s="19">
        <v>3</v>
      </c>
      <c r="BB34" s="19">
        <v>2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2</v>
      </c>
      <c r="BT34" s="19">
        <v>0</v>
      </c>
      <c r="BU34" s="19">
        <v>6</v>
      </c>
      <c r="BV34" s="19">
        <v>0</v>
      </c>
      <c r="BW34" s="19">
        <v>1</v>
      </c>
      <c r="BX34" s="19">
        <v>0</v>
      </c>
      <c r="BY34" s="19">
        <v>1</v>
      </c>
      <c r="BZ34" s="19">
        <v>0</v>
      </c>
      <c r="CA34" s="19">
        <v>39</v>
      </c>
      <c r="CB34" s="19">
        <v>0</v>
      </c>
      <c r="CC34" s="19">
        <v>49</v>
      </c>
      <c r="CD34" s="19">
        <v>17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221</v>
      </c>
      <c r="C35" s="19">
        <v>30</v>
      </c>
      <c r="D35" s="19">
        <v>0</v>
      </c>
      <c r="E35" s="19">
        <v>40</v>
      </c>
      <c r="F35" s="19">
        <v>19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1</v>
      </c>
      <c r="T35" s="19">
        <v>0</v>
      </c>
      <c r="U35" s="19">
        <v>2</v>
      </c>
      <c r="V35" s="19">
        <v>1</v>
      </c>
      <c r="W35" s="19">
        <v>13</v>
      </c>
      <c r="X35" s="19">
        <v>0</v>
      </c>
      <c r="Y35" s="19">
        <v>14</v>
      </c>
      <c r="Z35" s="19">
        <v>8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1</v>
      </c>
      <c r="AN35" s="19">
        <v>0</v>
      </c>
      <c r="AO35" s="19">
        <v>2</v>
      </c>
      <c r="AP35" s="19">
        <v>0</v>
      </c>
      <c r="AQ35" s="19">
        <v>5</v>
      </c>
      <c r="AR35" s="19">
        <v>0</v>
      </c>
      <c r="AS35" s="19">
        <v>7</v>
      </c>
      <c r="AT35" s="19">
        <v>1</v>
      </c>
      <c r="AU35" s="19">
        <v>0</v>
      </c>
      <c r="AV35" s="19">
        <v>0</v>
      </c>
      <c r="AW35" s="19">
        <v>0</v>
      </c>
      <c r="AX35" s="19">
        <v>0</v>
      </c>
      <c r="AY35" s="19">
        <v>1</v>
      </c>
      <c r="AZ35" s="19">
        <v>0</v>
      </c>
      <c r="BA35" s="19">
        <v>4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2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1</v>
      </c>
      <c r="BV35" s="19">
        <v>0</v>
      </c>
      <c r="BW35" s="19">
        <v>0</v>
      </c>
      <c r="BX35" s="19">
        <v>0</v>
      </c>
      <c r="BY35" s="19">
        <v>1</v>
      </c>
      <c r="BZ35" s="19">
        <v>0</v>
      </c>
      <c r="CA35" s="19">
        <v>9</v>
      </c>
      <c r="CB35" s="19">
        <v>0</v>
      </c>
      <c r="CC35" s="19">
        <v>7</v>
      </c>
      <c r="CD35" s="19">
        <v>9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222</v>
      </c>
      <c r="C36" s="19">
        <v>115</v>
      </c>
      <c r="D36" s="19">
        <v>0</v>
      </c>
      <c r="E36" s="19">
        <v>99</v>
      </c>
      <c r="F36" s="19">
        <v>102</v>
      </c>
      <c r="G36" s="19">
        <v>2</v>
      </c>
      <c r="H36" s="19">
        <v>0</v>
      </c>
      <c r="I36" s="19">
        <v>1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</v>
      </c>
      <c r="V36" s="19">
        <v>0</v>
      </c>
      <c r="W36" s="19">
        <v>49</v>
      </c>
      <c r="X36" s="19">
        <v>0</v>
      </c>
      <c r="Y36" s="19">
        <v>42</v>
      </c>
      <c r="Z36" s="19">
        <v>45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1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3</v>
      </c>
      <c r="AN36" s="19">
        <v>0</v>
      </c>
      <c r="AO36" s="19">
        <v>1</v>
      </c>
      <c r="AP36" s="19">
        <v>2</v>
      </c>
      <c r="AQ36" s="19">
        <v>10</v>
      </c>
      <c r="AR36" s="19">
        <v>0</v>
      </c>
      <c r="AS36" s="19">
        <v>12</v>
      </c>
      <c r="AT36" s="19">
        <v>14</v>
      </c>
      <c r="AU36" s="19">
        <v>0</v>
      </c>
      <c r="AV36" s="19">
        <v>0</v>
      </c>
      <c r="AW36" s="19">
        <v>0</v>
      </c>
      <c r="AX36" s="19">
        <v>1</v>
      </c>
      <c r="AY36" s="19">
        <v>2</v>
      </c>
      <c r="AZ36" s="19">
        <v>0</v>
      </c>
      <c r="BA36" s="19">
        <v>1</v>
      </c>
      <c r="BB36" s="19">
        <v>1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10</v>
      </c>
      <c r="BT36" s="19">
        <v>0</v>
      </c>
      <c r="BU36" s="19">
        <v>5</v>
      </c>
      <c r="BV36" s="19">
        <v>10</v>
      </c>
      <c r="BW36" s="19">
        <v>2</v>
      </c>
      <c r="BX36" s="19">
        <v>0</v>
      </c>
      <c r="BY36" s="19">
        <v>1</v>
      </c>
      <c r="BZ36" s="19">
        <v>1</v>
      </c>
      <c r="CA36" s="19">
        <v>37</v>
      </c>
      <c r="CB36" s="19">
        <v>0</v>
      </c>
      <c r="CC36" s="19">
        <v>34</v>
      </c>
      <c r="CD36" s="19">
        <v>27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223</v>
      </c>
      <c r="C37" s="19">
        <v>167</v>
      </c>
      <c r="D37" s="19">
        <v>10</v>
      </c>
      <c r="E37" s="19">
        <v>134</v>
      </c>
      <c r="F37" s="19">
        <v>209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8</v>
      </c>
      <c r="T37" s="19">
        <v>3</v>
      </c>
      <c r="U37" s="19">
        <v>9</v>
      </c>
      <c r="V37" s="19">
        <v>6</v>
      </c>
      <c r="W37" s="19">
        <v>62</v>
      </c>
      <c r="X37" s="19">
        <v>0</v>
      </c>
      <c r="Y37" s="19">
        <v>48</v>
      </c>
      <c r="Z37" s="19">
        <v>68</v>
      </c>
      <c r="AA37" s="19">
        <v>0</v>
      </c>
      <c r="AB37" s="19">
        <v>0</v>
      </c>
      <c r="AC37" s="19">
        <v>0</v>
      </c>
      <c r="AD37" s="19">
        <v>1</v>
      </c>
      <c r="AE37" s="19">
        <v>3</v>
      </c>
      <c r="AF37" s="19">
        <v>0</v>
      </c>
      <c r="AG37" s="19">
        <v>3</v>
      </c>
      <c r="AH37" s="19">
        <v>1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</v>
      </c>
      <c r="AO37" s="19">
        <v>1</v>
      </c>
      <c r="AP37" s="19">
        <v>1</v>
      </c>
      <c r="AQ37" s="19">
        <v>12</v>
      </c>
      <c r="AR37" s="19">
        <v>1</v>
      </c>
      <c r="AS37" s="19">
        <v>11</v>
      </c>
      <c r="AT37" s="19">
        <v>28</v>
      </c>
      <c r="AU37" s="19">
        <v>0</v>
      </c>
      <c r="AV37" s="19">
        <v>0</v>
      </c>
      <c r="AW37" s="19">
        <v>0</v>
      </c>
      <c r="AX37" s="19">
        <v>1</v>
      </c>
      <c r="AY37" s="19">
        <v>0</v>
      </c>
      <c r="AZ37" s="19">
        <v>0</v>
      </c>
      <c r="BA37" s="19">
        <v>0</v>
      </c>
      <c r="BB37" s="19">
        <v>1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3</v>
      </c>
      <c r="BT37" s="19">
        <v>0</v>
      </c>
      <c r="BU37" s="19">
        <v>1</v>
      </c>
      <c r="BV37" s="19">
        <v>10</v>
      </c>
      <c r="BW37" s="19">
        <v>3</v>
      </c>
      <c r="BX37" s="19">
        <v>5</v>
      </c>
      <c r="BY37" s="19">
        <v>10</v>
      </c>
      <c r="BZ37" s="19">
        <v>2</v>
      </c>
      <c r="CA37" s="19">
        <v>76</v>
      </c>
      <c r="CB37" s="19">
        <v>0</v>
      </c>
      <c r="CC37" s="19">
        <v>51</v>
      </c>
      <c r="CD37" s="19">
        <v>90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224</v>
      </c>
      <c r="C38" s="19">
        <v>83</v>
      </c>
      <c r="D38" s="19">
        <v>0</v>
      </c>
      <c r="E38" s="19">
        <v>66</v>
      </c>
      <c r="F38" s="19">
        <v>94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4</v>
      </c>
      <c r="V38" s="19">
        <v>3</v>
      </c>
      <c r="W38" s="19">
        <v>40</v>
      </c>
      <c r="X38" s="19">
        <v>0</v>
      </c>
      <c r="Y38" s="19">
        <v>31</v>
      </c>
      <c r="Z38" s="19">
        <v>41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26</v>
      </c>
      <c r="AR38" s="19">
        <v>0</v>
      </c>
      <c r="AS38" s="19">
        <v>12</v>
      </c>
      <c r="AT38" s="19">
        <v>26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2</v>
      </c>
      <c r="BT38" s="19">
        <v>0</v>
      </c>
      <c r="BU38" s="19">
        <v>2</v>
      </c>
      <c r="BV38" s="19">
        <v>0</v>
      </c>
      <c r="BW38" s="19">
        <v>4</v>
      </c>
      <c r="BX38" s="19">
        <v>0</v>
      </c>
      <c r="BY38" s="19">
        <v>4</v>
      </c>
      <c r="BZ38" s="19">
        <v>0</v>
      </c>
      <c r="CA38" s="19">
        <v>11</v>
      </c>
      <c r="CB38" s="19">
        <v>0</v>
      </c>
      <c r="CC38" s="19">
        <v>13</v>
      </c>
      <c r="CD38" s="19">
        <v>23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225</v>
      </c>
      <c r="C39" s="19">
        <v>62</v>
      </c>
      <c r="D39" s="19">
        <v>0</v>
      </c>
      <c r="E39" s="19">
        <v>76</v>
      </c>
      <c r="F39" s="19">
        <v>111</v>
      </c>
      <c r="G39" s="19">
        <v>1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5</v>
      </c>
      <c r="T39" s="19">
        <v>0</v>
      </c>
      <c r="U39" s="19">
        <v>6</v>
      </c>
      <c r="V39" s="19">
        <v>1</v>
      </c>
      <c r="W39" s="19">
        <v>22</v>
      </c>
      <c r="X39" s="19">
        <v>0</v>
      </c>
      <c r="Y39" s="19">
        <v>32</v>
      </c>
      <c r="Z39" s="19">
        <v>49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1</v>
      </c>
      <c r="AH39" s="19">
        <v>1</v>
      </c>
      <c r="AI39" s="19">
        <v>0</v>
      </c>
      <c r="AJ39" s="19">
        <v>0</v>
      </c>
      <c r="AK39" s="19">
        <v>0</v>
      </c>
      <c r="AL39" s="19">
        <v>0</v>
      </c>
      <c r="AM39" s="19">
        <v>1</v>
      </c>
      <c r="AN39" s="19">
        <v>0</v>
      </c>
      <c r="AO39" s="19">
        <v>1</v>
      </c>
      <c r="AP39" s="19">
        <v>1</v>
      </c>
      <c r="AQ39" s="19">
        <v>8</v>
      </c>
      <c r="AR39" s="19">
        <v>0</v>
      </c>
      <c r="AS39" s="19">
        <v>7</v>
      </c>
      <c r="AT39" s="19">
        <v>13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1</v>
      </c>
      <c r="BT39" s="19">
        <v>0</v>
      </c>
      <c r="BU39" s="19">
        <v>2</v>
      </c>
      <c r="BV39" s="19">
        <v>1</v>
      </c>
      <c r="BW39" s="19">
        <v>1</v>
      </c>
      <c r="BX39" s="19">
        <v>0</v>
      </c>
      <c r="BY39" s="19">
        <v>1</v>
      </c>
      <c r="BZ39" s="19">
        <v>1</v>
      </c>
      <c r="CA39" s="19">
        <v>23</v>
      </c>
      <c r="CB39" s="19">
        <v>0</v>
      </c>
      <c r="CC39" s="19">
        <v>26</v>
      </c>
      <c r="CD39" s="19">
        <v>43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226</v>
      </c>
      <c r="C40" s="19">
        <v>265</v>
      </c>
      <c r="D40" s="19">
        <v>3</v>
      </c>
      <c r="E40" s="19">
        <v>209</v>
      </c>
      <c r="F40" s="19">
        <v>438</v>
      </c>
      <c r="G40" s="19">
        <v>0</v>
      </c>
      <c r="H40" s="19">
        <v>0</v>
      </c>
      <c r="I40" s="19">
        <v>0</v>
      </c>
      <c r="J40" s="19">
        <v>3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10</v>
      </c>
      <c r="T40" s="19">
        <v>3</v>
      </c>
      <c r="U40" s="19">
        <v>14</v>
      </c>
      <c r="V40" s="19">
        <v>5</v>
      </c>
      <c r="W40" s="19">
        <v>103</v>
      </c>
      <c r="X40" s="19">
        <v>0</v>
      </c>
      <c r="Y40" s="19">
        <v>67</v>
      </c>
      <c r="Z40" s="19">
        <v>174</v>
      </c>
      <c r="AA40" s="19">
        <v>1</v>
      </c>
      <c r="AB40" s="19">
        <v>0</v>
      </c>
      <c r="AC40" s="19">
        <v>1</v>
      </c>
      <c r="AD40" s="19">
        <v>0</v>
      </c>
      <c r="AE40" s="19">
        <v>1</v>
      </c>
      <c r="AF40" s="19">
        <v>0</v>
      </c>
      <c r="AG40" s="19">
        <v>0</v>
      </c>
      <c r="AH40" s="19">
        <v>1</v>
      </c>
      <c r="AI40" s="19">
        <v>0</v>
      </c>
      <c r="AJ40" s="19">
        <v>0</v>
      </c>
      <c r="AK40" s="19">
        <v>0</v>
      </c>
      <c r="AL40" s="19">
        <v>0</v>
      </c>
      <c r="AM40" s="19">
        <v>4</v>
      </c>
      <c r="AN40" s="19">
        <v>0</v>
      </c>
      <c r="AO40" s="19">
        <v>4</v>
      </c>
      <c r="AP40" s="19">
        <v>1</v>
      </c>
      <c r="AQ40" s="19">
        <v>40</v>
      </c>
      <c r="AR40" s="19">
        <v>0</v>
      </c>
      <c r="AS40" s="19">
        <v>38</v>
      </c>
      <c r="AT40" s="19">
        <v>58</v>
      </c>
      <c r="AU40" s="19">
        <v>1</v>
      </c>
      <c r="AV40" s="19">
        <v>0</v>
      </c>
      <c r="AW40" s="19">
        <v>0</v>
      </c>
      <c r="AX40" s="19">
        <v>1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2</v>
      </c>
      <c r="BT40" s="19">
        <v>0</v>
      </c>
      <c r="BU40" s="19">
        <v>3</v>
      </c>
      <c r="BV40" s="19">
        <v>13</v>
      </c>
      <c r="BW40" s="19">
        <v>11</v>
      </c>
      <c r="BX40" s="19">
        <v>0</v>
      </c>
      <c r="BY40" s="19">
        <v>6</v>
      </c>
      <c r="BZ40" s="19">
        <v>7</v>
      </c>
      <c r="CA40" s="19">
        <v>92</v>
      </c>
      <c r="CB40" s="19">
        <v>0</v>
      </c>
      <c r="CC40" s="19">
        <v>76</v>
      </c>
      <c r="CD40" s="19">
        <v>175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227</v>
      </c>
      <c r="C41" s="19">
        <v>1925</v>
      </c>
      <c r="D41" s="19">
        <v>21</v>
      </c>
      <c r="E41" s="19">
        <v>1623</v>
      </c>
      <c r="F41" s="19">
        <v>1832</v>
      </c>
      <c r="G41" s="19">
        <v>9</v>
      </c>
      <c r="H41" s="19">
        <v>0</v>
      </c>
      <c r="I41" s="19">
        <v>8</v>
      </c>
      <c r="J41" s="19">
        <v>11</v>
      </c>
      <c r="K41" s="19">
        <v>3</v>
      </c>
      <c r="L41" s="19">
        <v>0</v>
      </c>
      <c r="M41" s="19">
        <v>1</v>
      </c>
      <c r="N41" s="19">
        <v>2</v>
      </c>
      <c r="O41" s="19">
        <v>0</v>
      </c>
      <c r="P41" s="19">
        <v>0</v>
      </c>
      <c r="Q41" s="19">
        <v>0</v>
      </c>
      <c r="R41" s="19">
        <v>0</v>
      </c>
      <c r="S41" s="19">
        <v>70</v>
      </c>
      <c r="T41" s="19">
        <v>12</v>
      </c>
      <c r="U41" s="19">
        <v>87</v>
      </c>
      <c r="V41" s="19">
        <v>15</v>
      </c>
      <c r="W41" s="19">
        <v>610</v>
      </c>
      <c r="X41" s="19">
        <v>0</v>
      </c>
      <c r="Y41" s="19">
        <v>535</v>
      </c>
      <c r="Z41" s="19">
        <v>675</v>
      </c>
      <c r="AA41" s="19">
        <v>4</v>
      </c>
      <c r="AB41" s="19">
        <v>0</v>
      </c>
      <c r="AC41" s="19">
        <v>5</v>
      </c>
      <c r="AD41" s="19">
        <v>1</v>
      </c>
      <c r="AE41" s="19">
        <v>20</v>
      </c>
      <c r="AF41" s="19">
        <v>0</v>
      </c>
      <c r="AG41" s="19">
        <v>19</v>
      </c>
      <c r="AH41" s="19">
        <v>24</v>
      </c>
      <c r="AI41" s="19">
        <v>0</v>
      </c>
      <c r="AJ41" s="19">
        <v>0</v>
      </c>
      <c r="AK41" s="19">
        <v>0</v>
      </c>
      <c r="AL41" s="19">
        <v>0</v>
      </c>
      <c r="AM41" s="19">
        <v>44</v>
      </c>
      <c r="AN41" s="19">
        <v>1</v>
      </c>
      <c r="AO41" s="19">
        <v>40</v>
      </c>
      <c r="AP41" s="19">
        <v>22</v>
      </c>
      <c r="AQ41" s="19">
        <v>343</v>
      </c>
      <c r="AR41" s="19">
        <v>0</v>
      </c>
      <c r="AS41" s="19">
        <v>253</v>
      </c>
      <c r="AT41" s="19">
        <v>312</v>
      </c>
      <c r="AU41" s="19">
        <v>6</v>
      </c>
      <c r="AV41" s="19">
        <v>0</v>
      </c>
      <c r="AW41" s="19">
        <v>8</v>
      </c>
      <c r="AX41" s="19">
        <v>6</v>
      </c>
      <c r="AY41" s="19">
        <v>118</v>
      </c>
      <c r="AZ41" s="19">
        <v>0</v>
      </c>
      <c r="BA41" s="19">
        <v>131</v>
      </c>
      <c r="BB41" s="19">
        <v>27</v>
      </c>
      <c r="BC41" s="19">
        <v>2</v>
      </c>
      <c r="BD41" s="19">
        <v>0</v>
      </c>
      <c r="BE41" s="19">
        <v>1</v>
      </c>
      <c r="BF41" s="19">
        <v>1</v>
      </c>
      <c r="BG41" s="19">
        <v>0</v>
      </c>
      <c r="BH41" s="19">
        <v>0</v>
      </c>
      <c r="BI41" s="19">
        <v>0</v>
      </c>
      <c r="BJ41" s="19">
        <v>0</v>
      </c>
      <c r="BK41" s="19">
        <v>10</v>
      </c>
      <c r="BL41" s="19">
        <v>0</v>
      </c>
      <c r="BM41" s="19">
        <v>6</v>
      </c>
      <c r="BN41" s="19">
        <v>15</v>
      </c>
      <c r="BO41" s="19">
        <v>0</v>
      </c>
      <c r="BP41" s="19">
        <v>0</v>
      </c>
      <c r="BQ41" s="19">
        <v>0</v>
      </c>
      <c r="BR41" s="19">
        <v>0</v>
      </c>
      <c r="BS41" s="19">
        <v>6</v>
      </c>
      <c r="BT41" s="19">
        <v>0</v>
      </c>
      <c r="BU41" s="19">
        <v>2</v>
      </c>
      <c r="BV41" s="19">
        <v>12</v>
      </c>
      <c r="BW41" s="19">
        <v>70</v>
      </c>
      <c r="BX41" s="19">
        <v>8</v>
      </c>
      <c r="BY41" s="19">
        <v>55</v>
      </c>
      <c r="BZ41" s="19">
        <v>44</v>
      </c>
      <c r="CA41" s="19">
        <v>604</v>
      </c>
      <c r="CB41" s="19">
        <v>0</v>
      </c>
      <c r="CC41" s="19">
        <v>460</v>
      </c>
      <c r="CD41" s="19">
        <v>661</v>
      </c>
      <c r="CE41" s="19">
        <v>2</v>
      </c>
      <c r="CF41" s="19">
        <v>0</v>
      </c>
      <c r="CG41" s="19">
        <v>3</v>
      </c>
      <c r="CH41" s="19">
        <v>0</v>
      </c>
      <c r="CI41" s="19">
        <v>4</v>
      </c>
      <c r="CJ41" s="19">
        <v>0</v>
      </c>
      <c r="CK41" s="19">
        <v>9</v>
      </c>
      <c r="CL41" s="19">
        <v>4</v>
      </c>
    </row>
    <row r="42" spans="2:90" ht="20.100000000000001" customHeight="1" thickBot="1" x14ac:dyDescent="0.25">
      <c r="B42" s="4" t="s">
        <v>228</v>
      </c>
      <c r="C42" s="19">
        <v>257</v>
      </c>
      <c r="D42" s="19">
        <v>8</v>
      </c>
      <c r="E42" s="19">
        <v>275</v>
      </c>
      <c r="F42" s="19">
        <v>289</v>
      </c>
      <c r="G42" s="19">
        <v>0</v>
      </c>
      <c r="H42" s="19">
        <v>0</v>
      </c>
      <c r="I42" s="19">
        <v>2</v>
      </c>
      <c r="J42" s="19">
        <v>3</v>
      </c>
      <c r="K42" s="19">
        <v>0</v>
      </c>
      <c r="L42" s="19">
        <v>0</v>
      </c>
      <c r="M42" s="19">
        <v>0</v>
      </c>
      <c r="N42" s="19">
        <v>1</v>
      </c>
      <c r="O42" s="19">
        <v>0</v>
      </c>
      <c r="P42" s="19">
        <v>0</v>
      </c>
      <c r="Q42" s="19">
        <v>0</v>
      </c>
      <c r="R42" s="19">
        <v>0</v>
      </c>
      <c r="S42" s="19">
        <v>7</v>
      </c>
      <c r="T42" s="19">
        <v>4</v>
      </c>
      <c r="U42" s="19">
        <v>13</v>
      </c>
      <c r="V42" s="19">
        <v>2</v>
      </c>
      <c r="W42" s="19">
        <v>98</v>
      </c>
      <c r="X42" s="19">
        <v>0</v>
      </c>
      <c r="Y42" s="19">
        <v>101</v>
      </c>
      <c r="Z42" s="19">
        <v>109</v>
      </c>
      <c r="AA42" s="19">
        <v>1</v>
      </c>
      <c r="AB42" s="19">
        <v>0</v>
      </c>
      <c r="AC42" s="19">
        <v>1</v>
      </c>
      <c r="AD42" s="19">
        <v>0</v>
      </c>
      <c r="AE42" s="19">
        <v>5</v>
      </c>
      <c r="AF42" s="19">
        <v>0</v>
      </c>
      <c r="AG42" s="19">
        <v>6</v>
      </c>
      <c r="AH42" s="19">
        <v>4</v>
      </c>
      <c r="AI42" s="19">
        <v>0</v>
      </c>
      <c r="AJ42" s="19">
        <v>0</v>
      </c>
      <c r="AK42" s="19">
        <v>0</v>
      </c>
      <c r="AL42" s="19">
        <v>0</v>
      </c>
      <c r="AM42" s="19">
        <v>4</v>
      </c>
      <c r="AN42" s="19">
        <v>4</v>
      </c>
      <c r="AO42" s="19">
        <v>7</v>
      </c>
      <c r="AP42" s="19">
        <v>4</v>
      </c>
      <c r="AQ42" s="19">
        <v>38</v>
      </c>
      <c r="AR42" s="19">
        <v>0</v>
      </c>
      <c r="AS42" s="19">
        <v>46</v>
      </c>
      <c r="AT42" s="19">
        <v>40</v>
      </c>
      <c r="AU42" s="19">
        <v>1</v>
      </c>
      <c r="AV42" s="19">
        <v>0</v>
      </c>
      <c r="AW42" s="19">
        <v>0</v>
      </c>
      <c r="AX42" s="19">
        <v>1</v>
      </c>
      <c r="AY42" s="19">
        <v>5</v>
      </c>
      <c r="AZ42" s="19">
        <v>0</v>
      </c>
      <c r="BA42" s="19">
        <v>5</v>
      </c>
      <c r="BB42" s="19">
        <v>4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1</v>
      </c>
      <c r="BT42" s="19">
        <v>0</v>
      </c>
      <c r="BU42" s="19">
        <v>1</v>
      </c>
      <c r="BV42" s="19">
        <v>0</v>
      </c>
      <c r="BW42" s="19">
        <v>6</v>
      </c>
      <c r="BX42" s="19">
        <v>0</v>
      </c>
      <c r="BY42" s="19">
        <v>10</v>
      </c>
      <c r="BZ42" s="19">
        <v>0</v>
      </c>
      <c r="CA42" s="19">
        <v>90</v>
      </c>
      <c r="CB42" s="19">
        <v>0</v>
      </c>
      <c r="CC42" s="19">
        <v>82</v>
      </c>
      <c r="CD42" s="19">
        <v>120</v>
      </c>
      <c r="CE42" s="19">
        <v>0</v>
      </c>
      <c r="CF42" s="19">
        <v>0</v>
      </c>
      <c r="CG42" s="19">
        <v>0</v>
      </c>
      <c r="CH42" s="19">
        <v>0</v>
      </c>
      <c r="CI42" s="19">
        <v>1</v>
      </c>
      <c r="CJ42" s="19">
        <v>0</v>
      </c>
      <c r="CK42" s="19">
        <v>1</v>
      </c>
      <c r="CL42" s="19">
        <v>1</v>
      </c>
    </row>
    <row r="43" spans="2:90" ht="20.100000000000001" customHeight="1" thickBot="1" x14ac:dyDescent="0.25">
      <c r="B43" s="4" t="s">
        <v>229</v>
      </c>
      <c r="C43" s="19">
        <v>169</v>
      </c>
      <c r="D43" s="19">
        <v>3</v>
      </c>
      <c r="E43" s="19">
        <v>157</v>
      </c>
      <c r="F43" s="19">
        <v>153</v>
      </c>
      <c r="G43" s="19">
        <v>0</v>
      </c>
      <c r="H43" s="19">
        <v>0</v>
      </c>
      <c r="I43" s="19">
        <v>1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3</v>
      </c>
      <c r="T43" s="19">
        <v>1</v>
      </c>
      <c r="U43" s="19">
        <v>5</v>
      </c>
      <c r="V43" s="19">
        <v>1</v>
      </c>
      <c r="W43" s="19">
        <v>64</v>
      </c>
      <c r="X43" s="19">
        <v>0</v>
      </c>
      <c r="Y43" s="19">
        <v>61</v>
      </c>
      <c r="Z43" s="19">
        <v>63</v>
      </c>
      <c r="AA43" s="19">
        <v>1</v>
      </c>
      <c r="AB43" s="19">
        <v>0</v>
      </c>
      <c r="AC43" s="19">
        <v>1</v>
      </c>
      <c r="AD43" s="19">
        <v>0</v>
      </c>
      <c r="AE43" s="19">
        <v>6</v>
      </c>
      <c r="AF43" s="19">
        <v>0</v>
      </c>
      <c r="AG43" s="19">
        <v>2</v>
      </c>
      <c r="AH43" s="19">
        <v>5</v>
      </c>
      <c r="AI43" s="19">
        <v>0</v>
      </c>
      <c r="AJ43" s="19">
        <v>0</v>
      </c>
      <c r="AK43" s="19">
        <v>0</v>
      </c>
      <c r="AL43" s="19">
        <v>0</v>
      </c>
      <c r="AM43" s="19">
        <v>2</v>
      </c>
      <c r="AN43" s="19">
        <v>0</v>
      </c>
      <c r="AO43" s="19">
        <v>1</v>
      </c>
      <c r="AP43" s="19">
        <v>1</v>
      </c>
      <c r="AQ43" s="19">
        <v>25</v>
      </c>
      <c r="AR43" s="19">
        <v>0</v>
      </c>
      <c r="AS43" s="19">
        <v>31</v>
      </c>
      <c r="AT43" s="19">
        <v>17</v>
      </c>
      <c r="AU43" s="19">
        <v>0</v>
      </c>
      <c r="AV43" s="19">
        <v>0</v>
      </c>
      <c r="AW43" s="19">
        <v>1</v>
      </c>
      <c r="AX43" s="19">
        <v>0</v>
      </c>
      <c r="AY43" s="19">
        <v>1</v>
      </c>
      <c r="AZ43" s="19">
        <v>0</v>
      </c>
      <c r="BA43" s="19">
        <v>0</v>
      </c>
      <c r="BB43" s="19">
        <v>2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1</v>
      </c>
      <c r="BV43" s="19">
        <v>0</v>
      </c>
      <c r="BW43" s="19">
        <v>11</v>
      </c>
      <c r="BX43" s="19">
        <v>2</v>
      </c>
      <c r="BY43" s="19">
        <v>10</v>
      </c>
      <c r="BZ43" s="19">
        <v>5</v>
      </c>
      <c r="CA43" s="19">
        <v>56</v>
      </c>
      <c r="CB43" s="19">
        <v>0</v>
      </c>
      <c r="CC43" s="19">
        <v>43</v>
      </c>
      <c r="CD43" s="19">
        <v>59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</row>
    <row r="44" spans="2:90" ht="20.100000000000001" customHeight="1" thickBot="1" x14ac:dyDescent="0.25">
      <c r="B44" s="4" t="s">
        <v>230</v>
      </c>
      <c r="C44" s="19">
        <v>407</v>
      </c>
      <c r="D44" s="19">
        <v>18</v>
      </c>
      <c r="E44" s="19">
        <v>391</v>
      </c>
      <c r="F44" s="19">
        <v>367</v>
      </c>
      <c r="G44" s="19">
        <v>1</v>
      </c>
      <c r="H44" s="19">
        <v>0</v>
      </c>
      <c r="I44" s="19">
        <v>1</v>
      </c>
      <c r="J44" s="19">
        <v>0</v>
      </c>
      <c r="K44" s="19">
        <v>6</v>
      </c>
      <c r="L44" s="19">
        <v>0</v>
      </c>
      <c r="M44" s="19">
        <v>4</v>
      </c>
      <c r="N44" s="19">
        <v>3</v>
      </c>
      <c r="O44" s="19">
        <v>0</v>
      </c>
      <c r="P44" s="19">
        <v>0</v>
      </c>
      <c r="Q44" s="19">
        <v>0</v>
      </c>
      <c r="R44" s="19">
        <v>0</v>
      </c>
      <c r="S44" s="19">
        <v>15</v>
      </c>
      <c r="T44" s="19">
        <v>14</v>
      </c>
      <c r="U44" s="19">
        <v>15</v>
      </c>
      <c r="V44" s="19">
        <v>9</v>
      </c>
      <c r="W44" s="19">
        <v>152</v>
      </c>
      <c r="X44" s="19">
        <v>0</v>
      </c>
      <c r="Y44" s="19">
        <v>149</v>
      </c>
      <c r="Z44" s="19">
        <v>144</v>
      </c>
      <c r="AA44" s="19">
        <v>2</v>
      </c>
      <c r="AB44" s="19">
        <v>1</v>
      </c>
      <c r="AC44" s="19">
        <v>3</v>
      </c>
      <c r="AD44" s="19">
        <v>0</v>
      </c>
      <c r="AE44" s="19">
        <v>8</v>
      </c>
      <c r="AF44" s="19">
        <v>0</v>
      </c>
      <c r="AG44" s="19">
        <v>10</v>
      </c>
      <c r="AH44" s="19">
        <v>5</v>
      </c>
      <c r="AI44" s="19">
        <v>0</v>
      </c>
      <c r="AJ44" s="19">
        <v>0</v>
      </c>
      <c r="AK44" s="19">
        <v>0</v>
      </c>
      <c r="AL44" s="19">
        <v>0</v>
      </c>
      <c r="AM44" s="19">
        <v>6</v>
      </c>
      <c r="AN44" s="19">
        <v>0</v>
      </c>
      <c r="AO44" s="19">
        <v>9</v>
      </c>
      <c r="AP44" s="19">
        <v>2</v>
      </c>
      <c r="AQ44" s="19">
        <v>76</v>
      </c>
      <c r="AR44" s="19">
        <v>0</v>
      </c>
      <c r="AS44" s="19">
        <v>55</v>
      </c>
      <c r="AT44" s="19">
        <v>75</v>
      </c>
      <c r="AU44" s="19">
        <v>0</v>
      </c>
      <c r="AV44" s="19">
        <v>0</v>
      </c>
      <c r="AW44" s="19">
        <v>1</v>
      </c>
      <c r="AX44" s="19">
        <v>0</v>
      </c>
      <c r="AY44" s="19">
        <v>5</v>
      </c>
      <c r="AZ44" s="19">
        <v>0</v>
      </c>
      <c r="BA44" s="19">
        <v>10</v>
      </c>
      <c r="BB44" s="19">
        <v>1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1</v>
      </c>
      <c r="BT44" s="19">
        <v>0</v>
      </c>
      <c r="BU44" s="19">
        <v>2</v>
      </c>
      <c r="BV44" s="19">
        <v>1</v>
      </c>
      <c r="BW44" s="19">
        <v>9</v>
      </c>
      <c r="BX44" s="19">
        <v>3</v>
      </c>
      <c r="BY44" s="19">
        <v>14</v>
      </c>
      <c r="BZ44" s="19">
        <v>4</v>
      </c>
      <c r="CA44" s="19">
        <v>125</v>
      </c>
      <c r="CB44" s="19">
        <v>0</v>
      </c>
      <c r="CC44" s="19">
        <v>118</v>
      </c>
      <c r="CD44" s="19">
        <v>122</v>
      </c>
      <c r="CE44" s="19">
        <v>0</v>
      </c>
      <c r="CF44" s="19">
        <v>0</v>
      </c>
      <c r="CG44" s="19">
        <v>0</v>
      </c>
      <c r="CH44" s="19">
        <v>0</v>
      </c>
      <c r="CI44" s="19">
        <v>1</v>
      </c>
      <c r="CJ44" s="19">
        <v>0</v>
      </c>
      <c r="CK44" s="19">
        <v>0</v>
      </c>
      <c r="CL44" s="19">
        <v>1</v>
      </c>
    </row>
    <row r="45" spans="2:90" ht="20.100000000000001" customHeight="1" thickBot="1" x14ac:dyDescent="0.25">
      <c r="B45" s="4" t="s">
        <v>231</v>
      </c>
      <c r="C45" s="19">
        <v>858</v>
      </c>
      <c r="D45" s="19">
        <v>9</v>
      </c>
      <c r="E45" s="19">
        <v>812</v>
      </c>
      <c r="F45" s="19">
        <v>762</v>
      </c>
      <c r="G45" s="19">
        <v>15</v>
      </c>
      <c r="H45" s="19">
        <v>0</v>
      </c>
      <c r="I45" s="19">
        <v>14</v>
      </c>
      <c r="J45" s="19">
        <v>10</v>
      </c>
      <c r="K45" s="19">
        <v>19</v>
      </c>
      <c r="L45" s="19">
        <v>0</v>
      </c>
      <c r="M45" s="19">
        <v>16</v>
      </c>
      <c r="N45" s="19">
        <v>4</v>
      </c>
      <c r="O45" s="19">
        <v>1</v>
      </c>
      <c r="P45" s="19">
        <v>0</v>
      </c>
      <c r="Q45" s="19">
        <v>0</v>
      </c>
      <c r="R45" s="19">
        <v>1</v>
      </c>
      <c r="S45" s="19">
        <v>24</v>
      </c>
      <c r="T45" s="19">
        <v>4</v>
      </c>
      <c r="U45" s="19">
        <v>36</v>
      </c>
      <c r="V45" s="19">
        <v>7</v>
      </c>
      <c r="W45" s="19">
        <v>316</v>
      </c>
      <c r="X45" s="19">
        <v>0</v>
      </c>
      <c r="Y45" s="19">
        <v>279</v>
      </c>
      <c r="Z45" s="19">
        <v>312</v>
      </c>
      <c r="AA45" s="19">
        <v>3</v>
      </c>
      <c r="AB45" s="19">
        <v>0</v>
      </c>
      <c r="AC45" s="19">
        <v>4</v>
      </c>
      <c r="AD45" s="19">
        <v>1</v>
      </c>
      <c r="AE45" s="19">
        <v>7</v>
      </c>
      <c r="AF45" s="19">
        <v>0</v>
      </c>
      <c r="AG45" s="19">
        <v>11</v>
      </c>
      <c r="AH45" s="19">
        <v>11</v>
      </c>
      <c r="AI45" s="19">
        <v>0</v>
      </c>
      <c r="AJ45" s="19">
        <v>0</v>
      </c>
      <c r="AK45" s="19">
        <v>0</v>
      </c>
      <c r="AL45" s="19">
        <v>0</v>
      </c>
      <c r="AM45" s="19">
        <v>13</v>
      </c>
      <c r="AN45" s="19">
        <v>0</v>
      </c>
      <c r="AO45" s="19">
        <v>11</v>
      </c>
      <c r="AP45" s="19">
        <v>8</v>
      </c>
      <c r="AQ45" s="19">
        <v>156</v>
      </c>
      <c r="AR45" s="19">
        <v>0</v>
      </c>
      <c r="AS45" s="19">
        <v>155</v>
      </c>
      <c r="AT45" s="19">
        <v>97</v>
      </c>
      <c r="AU45" s="19">
        <v>2</v>
      </c>
      <c r="AV45" s="19">
        <v>0</v>
      </c>
      <c r="AW45" s="19">
        <v>6</v>
      </c>
      <c r="AX45" s="19">
        <v>5</v>
      </c>
      <c r="AY45" s="19">
        <v>16</v>
      </c>
      <c r="AZ45" s="19">
        <v>0</v>
      </c>
      <c r="BA45" s="19">
        <v>14</v>
      </c>
      <c r="BB45" s="19">
        <v>4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23</v>
      </c>
      <c r="BT45" s="19">
        <v>0</v>
      </c>
      <c r="BU45" s="19">
        <v>25</v>
      </c>
      <c r="BV45" s="19">
        <v>26</v>
      </c>
      <c r="BW45" s="19">
        <v>17</v>
      </c>
      <c r="BX45" s="19">
        <v>5</v>
      </c>
      <c r="BY45" s="19">
        <v>29</v>
      </c>
      <c r="BZ45" s="19">
        <v>17</v>
      </c>
      <c r="CA45" s="19">
        <v>246</v>
      </c>
      <c r="CB45" s="19">
        <v>0</v>
      </c>
      <c r="CC45" s="19">
        <v>212</v>
      </c>
      <c r="CD45" s="19">
        <v>259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232</v>
      </c>
      <c r="C46" s="19">
        <v>317</v>
      </c>
      <c r="D46" s="19">
        <v>13</v>
      </c>
      <c r="E46" s="19">
        <v>222</v>
      </c>
      <c r="F46" s="19">
        <v>253</v>
      </c>
      <c r="G46" s="19">
        <v>2</v>
      </c>
      <c r="H46" s="19">
        <v>0</v>
      </c>
      <c r="I46" s="19">
        <v>1</v>
      </c>
      <c r="J46" s="19">
        <v>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11</v>
      </c>
      <c r="T46" s="19">
        <v>3</v>
      </c>
      <c r="U46" s="19">
        <v>16</v>
      </c>
      <c r="V46" s="19">
        <v>5</v>
      </c>
      <c r="W46" s="19">
        <v>107</v>
      </c>
      <c r="X46" s="19">
        <v>3</v>
      </c>
      <c r="Y46" s="19">
        <v>71</v>
      </c>
      <c r="Z46" s="19">
        <v>82</v>
      </c>
      <c r="AA46" s="19">
        <v>3</v>
      </c>
      <c r="AB46" s="19">
        <v>0</v>
      </c>
      <c r="AC46" s="19">
        <v>1</v>
      </c>
      <c r="AD46" s="19">
        <v>2</v>
      </c>
      <c r="AE46" s="19">
        <v>4</v>
      </c>
      <c r="AF46" s="19">
        <v>0</v>
      </c>
      <c r="AG46" s="19">
        <v>2</v>
      </c>
      <c r="AH46" s="19">
        <v>8</v>
      </c>
      <c r="AI46" s="19">
        <v>0</v>
      </c>
      <c r="AJ46" s="19">
        <v>0</v>
      </c>
      <c r="AK46" s="19">
        <v>0</v>
      </c>
      <c r="AL46" s="19">
        <v>0</v>
      </c>
      <c r="AM46" s="19">
        <v>9</v>
      </c>
      <c r="AN46" s="19">
        <v>5</v>
      </c>
      <c r="AO46" s="19">
        <v>5</v>
      </c>
      <c r="AP46" s="19">
        <v>10</v>
      </c>
      <c r="AQ46" s="19">
        <v>34</v>
      </c>
      <c r="AR46" s="19">
        <v>0</v>
      </c>
      <c r="AS46" s="19">
        <v>32</v>
      </c>
      <c r="AT46" s="19">
        <v>32</v>
      </c>
      <c r="AU46" s="19">
        <v>1</v>
      </c>
      <c r="AV46" s="19">
        <v>0</v>
      </c>
      <c r="AW46" s="19">
        <v>0</v>
      </c>
      <c r="AX46" s="19">
        <v>1</v>
      </c>
      <c r="AY46" s="19">
        <v>26</v>
      </c>
      <c r="AZ46" s="19">
        <v>0</v>
      </c>
      <c r="BA46" s="19">
        <v>16</v>
      </c>
      <c r="BB46" s="19">
        <v>13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6</v>
      </c>
      <c r="BL46" s="19">
        <v>0</v>
      </c>
      <c r="BM46" s="19">
        <v>4</v>
      </c>
      <c r="BN46" s="19">
        <v>2</v>
      </c>
      <c r="BO46" s="19">
        <v>0</v>
      </c>
      <c r="BP46" s="19">
        <v>0</v>
      </c>
      <c r="BQ46" s="19">
        <v>0</v>
      </c>
      <c r="BR46" s="19">
        <v>0</v>
      </c>
      <c r="BS46" s="19">
        <v>6</v>
      </c>
      <c r="BT46" s="19">
        <v>0</v>
      </c>
      <c r="BU46" s="19">
        <v>5</v>
      </c>
      <c r="BV46" s="19">
        <v>4</v>
      </c>
      <c r="BW46" s="19">
        <v>8</v>
      </c>
      <c r="BX46" s="19">
        <v>2</v>
      </c>
      <c r="BY46" s="19">
        <v>10</v>
      </c>
      <c r="BZ46" s="19">
        <v>5</v>
      </c>
      <c r="CA46" s="19">
        <v>100</v>
      </c>
      <c r="CB46" s="19">
        <v>0</v>
      </c>
      <c r="CC46" s="19">
        <v>59</v>
      </c>
      <c r="CD46" s="19">
        <v>87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233</v>
      </c>
      <c r="C47" s="19">
        <v>1159</v>
      </c>
      <c r="D47" s="19">
        <v>25</v>
      </c>
      <c r="E47" s="19">
        <v>1049</v>
      </c>
      <c r="F47" s="19">
        <v>781</v>
      </c>
      <c r="G47" s="19">
        <v>10</v>
      </c>
      <c r="H47" s="19">
        <v>0</v>
      </c>
      <c r="I47" s="19">
        <v>6</v>
      </c>
      <c r="J47" s="19">
        <v>6</v>
      </c>
      <c r="K47" s="19">
        <v>5</v>
      </c>
      <c r="L47" s="19">
        <v>0</v>
      </c>
      <c r="M47" s="19">
        <v>4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32</v>
      </c>
      <c r="T47" s="19">
        <v>15</v>
      </c>
      <c r="U47" s="19">
        <v>41</v>
      </c>
      <c r="V47" s="19">
        <v>13</v>
      </c>
      <c r="W47" s="19">
        <v>358</v>
      </c>
      <c r="X47" s="19">
        <v>0</v>
      </c>
      <c r="Y47" s="19">
        <v>328</v>
      </c>
      <c r="Z47" s="19">
        <v>275</v>
      </c>
      <c r="AA47" s="19">
        <v>0</v>
      </c>
      <c r="AB47" s="19">
        <v>0</v>
      </c>
      <c r="AC47" s="19">
        <v>2</v>
      </c>
      <c r="AD47" s="19">
        <v>0</v>
      </c>
      <c r="AE47" s="19">
        <v>22</v>
      </c>
      <c r="AF47" s="19">
        <v>0</v>
      </c>
      <c r="AG47" s="19">
        <v>23</v>
      </c>
      <c r="AH47" s="19">
        <v>15</v>
      </c>
      <c r="AI47" s="19">
        <v>0</v>
      </c>
      <c r="AJ47" s="19">
        <v>0</v>
      </c>
      <c r="AK47" s="19">
        <v>0</v>
      </c>
      <c r="AL47" s="19">
        <v>0</v>
      </c>
      <c r="AM47" s="19">
        <v>25</v>
      </c>
      <c r="AN47" s="19">
        <v>5</v>
      </c>
      <c r="AO47" s="19">
        <v>22</v>
      </c>
      <c r="AP47" s="19">
        <v>15</v>
      </c>
      <c r="AQ47" s="19">
        <v>266</v>
      </c>
      <c r="AR47" s="19">
        <v>0</v>
      </c>
      <c r="AS47" s="19">
        <v>217</v>
      </c>
      <c r="AT47" s="19">
        <v>157</v>
      </c>
      <c r="AU47" s="19">
        <v>5</v>
      </c>
      <c r="AV47" s="19">
        <v>0</v>
      </c>
      <c r="AW47" s="19">
        <v>5</v>
      </c>
      <c r="AX47" s="19">
        <v>2</v>
      </c>
      <c r="AY47" s="19">
        <v>25</v>
      </c>
      <c r="AZ47" s="19">
        <v>0</v>
      </c>
      <c r="BA47" s="19">
        <v>36</v>
      </c>
      <c r="BB47" s="19">
        <v>6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5</v>
      </c>
      <c r="BL47" s="19">
        <v>0</v>
      </c>
      <c r="BM47" s="19">
        <v>5</v>
      </c>
      <c r="BN47" s="19">
        <v>2</v>
      </c>
      <c r="BO47" s="19">
        <v>0</v>
      </c>
      <c r="BP47" s="19">
        <v>0</v>
      </c>
      <c r="BQ47" s="19">
        <v>0</v>
      </c>
      <c r="BR47" s="19">
        <v>0</v>
      </c>
      <c r="BS47" s="19">
        <v>22</v>
      </c>
      <c r="BT47" s="19">
        <v>0</v>
      </c>
      <c r="BU47" s="19">
        <v>20</v>
      </c>
      <c r="BV47" s="19">
        <v>22</v>
      </c>
      <c r="BW47" s="19">
        <v>16</v>
      </c>
      <c r="BX47" s="19">
        <v>5</v>
      </c>
      <c r="BY47" s="19">
        <v>20</v>
      </c>
      <c r="BZ47" s="19">
        <v>9</v>
      </c>
      <c r="CA47" s="19">
        <v>368</v>
      </c>
      <c r="CB47" s="19">
        <v>0</v>
      </c>
      <c r="CC47" s="19">
        <v>320</v>
      </c>
      <c r="CD47" s="19">
        <v>259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234</v>
      </c>
      <c r="C48" s="19">
        <v>189</v>
      </c>
      <c r="D48" s="19">
        <v>16</v>
      </c>
      <c r="E48" s="19">
        <v>179</v>
      </c>
      <c r="F48" s="19">
        <v>160</v>
      </c>
      <c r="G48" s="19">
        <v>0</v>
      </c>
      <c r="H48" s="19">
        <v>0</v>
      </c>
      <c r="I48" s="19">
        <v>1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9</v>
      </c>
      <c r="T48" s="19">
        <v>11</v>
      </c>
      <c r="U48" s="19">
        <v>21</v>
      </c>
      <c r="V48" s="19">
        <v>5</v>
      </c>
      <c r="W48" s="19">
        <v>67</v>
      </c>
      <c r="X48" s="19">
        <v>0</v>
      </c>
      <c r="Y48" s="19">
        <v>63</v>
      </c>
      <c r="Z48" s="19">
        <v>62</v>
      </c>
      <c r="AA48" s="19">
        <v>1</v>
      </c>
      <c r="AB48" s="19">
        <v>0</v>
      </c>
      <c r="AC48" s="19">
        <v>1</v>
      </c>
      <c r="AD48" s="19">
        <v>0</v>
      </c>
      <c r="AE48" s="19">
        <v>4</v>
      </c>
      <c r="AF48" s="19">
        <v>0</v>
      </c>
      <c r="AG48" s="19">
        <v>4</v>
      </c>
      <c r="AH48" s="19">
        <v>1</v>
      </c>
      <c r="AI48" s="19">
        <v>0</v>
      </c>
      <c r="AJ48" s="19">
        <v>0</v>
      </c>
      <c r="AK48" s="19">
        <v>0</v>
      </c>
      <c r="AL48" s="19">
        <v>0</v>
      </c>
      <c r="AM48" s="19">
        <v>1</v>
      </c>
      <c r="AN48" s="19">
        <v>0</v>
      </c>
      <c r="AO48" s="19">
        <v>1</v>
      </c>
      <c r="AP48" s="19">
        <v>0</v>
      </c>
      <c r="AQ48" s="19">
        <v>22</v>
      </c>
      <c r="AR48" s="19">
        <v>0</v>
      </c>
      <c r="AS48" s="19">
        <v>16</v>
      </c>
      <c r="AT48" s="19">
        <v>16</v>
      </c>
      <c r="AU48" s="19">
        <v>0</v>
      </c>
      <c r="AV48" s="19">
        <v>0</v>
      </c>
      <c r="AW48" s="19">
        <v>0</v>
      </c>
      <c r="AX48" s="19">
        <v>0</v>
      </c>
      <c r="AY48" s="19">
        <v>2</v>
      </c>
      <c r="AZ48" s="19">
        <v>0</v>
      </c>
      <c r="BA48" s="19">
        <v>2</v>
      </c>
      <c r="BB48" s="19">
        <v>1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10</v>
      </c>
      <c r="BT48" s="19">
        <v>0</v>
      </c>
      <c r="BU48" s="19">
        <v>7</v>
      </c>
      <c r="BV48" s="19">
        <v>13</v>
      </c>
      <c r="BW48" s="19">
        <v>6</v>
      </c>
      <c r="BX48" s="19">
        <v>5</v>
      </c>
      <c r="BY48" s="19">
        <v>12</v>
      </c>
      <c r="BZ48" s="19">
        <v>0</v>
      </c>
      <c r="CA48" s="19">
        <v>67</v>
      </c>
      <c r="CB48" s="19">
        <v>0</v>
      </c>
      <c r="CC48" s="19">
        <v>51</v>
      </c>
      <c r="CD48" s="19">
        <v>62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235</v>
      </c>
      <c r="C49" s="19">
        <v>124</v>
      </c>
      <c r="D49" s="19">
        <v>8</v>
      </c>
      <c r="E49" s="19">
        <v>102</v>
      </c>
      <c r="F49" s="19">
        <v>105</v>
      </c>
      <c r="G49" s="19">
        <v>1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5</v>
      </c>
      <c r="T49" s="19">
        <v>4</v>
      </c>
      <c r="U49" s="19">
        <v>5</v>
      </c>
      <c r="V49" s="19">
        <v>4</v>
      </c>
      <c r="W49" s="19">
        <v>41</v>
      </c>
      <c r="X49" s="19">
        <v>0</v>
      </c>
      <c r="Y49" s="19">
        <v>34</v>
      </c>
      <c r="Z49" s="19">
        <v>27</v>
      </c>
      <c r="AA49" s="19">
        <v>0</v>
      </c>
      <c r="AB49" s="19">
        <v>0</v>
      </c>
      <c r="AC49" s="19">
        <v>0</v>
      </c>
      <c r="AD49" s="19">
        <v>0</v>
      </c>
      <c r="AE49" s="19">
        <v>2</v>
      </c>
      <c r="AF49" s="19">
        <v>0</v>
      </c>
      <c r="AG49" s="19">
        <v>1</v>
      </c>
      <c r="AH49" s="19">
        <v>3</v>
      </c>
      <c r="AI49" s="19">
        <v>0</v>
      </c>
      <c r="AJ49" s="19">
        <v>0</v>
      </c>
      <c r="AK49" s="19">
        <v>0</v>
      </c>
      <c r="AL49" s="19">
        <v>0</v>
      </c>
      <c r="AM49" s="19">
        <v>2</v>
      </c>
      <c r="AN49" s="19">
        <v>4</v>
      </c>
      <c r="AO49" s="19">
        <v>5</v>
      </c>
      <c r="AP49" s="19">
        <v>2</v>
      </c>
      <c r="AQ49" s="19">
        <v>17</v>
      </c>
      <c r="AR49" s="19">
        <v>0</v>
      </c>
      <c r="AS49" s="19">
        <v>21</v>
      </c>
      <c r="AT49" s="19">
        <v>11</v>
      </c>
      <c r="AU49" s="19">
        <v>1</v>
      </c>
      <c r="AV49" s="19">
        <v>0</v>
      </c>
      <c r="AW49" s="19">
        <v>0</v>
      </c>
      <c r="AX49" s="19">
        <v>1</v>
      </c>
      <c r="AY49" s="19">
        <v>2</v>
      </c>
      <c r="AZ49" s="19">
        <v>0</v>
      </c>
      <c r="BA49" s="19">
        <v>2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3</v>
      </c>
      <c r="BT49" s="19">
        <v>0</v>
      </c>
      <c r="BU49" s="19">
        <v>3</v>
      </c>
      <c r="BV49" s="19">
        <v>2</v>
      </c>
      <c r="BW49" s="19">
        <v>8</v>
      </c>
      <c r="BX49" s="19">
        <v>0</v>
      </c>
      <c r="BY49" s="19">
        <v>4</v>
      </c>
      <c r="BZ49" s="19">
        <v>4</v>
      </c>
      <c r="CA49" s="19">
        <v>42</v>
      </c>
      <c r="CB49" s="19">
        <v>0</v>
      </c>
      <c r="CC49" s="19">
        <v>26</v>
      </c>
      <c r="CD49" s="19">
        <v>51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236</v>
      </c>
      <c r="C50" s="19">
        <v>320</v>
      </c>
      <c r="D50" s="19">
        <v>31</v>
      </c>
      <c r="E50" s="19">
        <v>257</v>
      </c>
      <c r="F50" s="19">
        <v>540</v>
      </c>
      <c r="G50" s="19">
        <v>0</v>
      </c>
      <c r="H50" s="19">
        <v>0</v>
      </c>
      <c r="I50" s="19">
        <v>2</v>
      </c>
      <c r="J50" s="19">
        <v>1</v>
      </c>
      <c r="K50" s="19">
        <v>0</v>
      </c>
      <c r="L50" s="19">
        <v>0</v>
      </c>
      <c r="M50" s="19">
        <v>1</v>
      </c>
      <c r="N50" s="19">
        <v>0</v>
      </c>
      <c r="O50" s="19">
        <v>1</v>
      </c>
      <c r="P50" s="19">
        <v>0</v>
      </c>
      <c r="Q50" s="19">
        <v>0</v>
      </c>
      <c r="R50" s="19">
        <v>1</v>
      </c>
      <c r="S50" s="19">
        <v>12</v>
      </c>
      <c r="T50" s="19">
        <v>12</v>
      </c>
      <c r="U50" s="19">
        <v>22</v>
      </c>
      <c r="V50" s="19">
        <v>14</v>
      </c>
      <c r="W50" s="19">
        <v>130</v>
      </c>
      <c r="X50" s="19">
        <v>0</v>
      </c>
      <c r="Y50" s="19">
        <v>81</v>
      </c>
      <c r="Z50" s="19">
        <v>203</v>
      </c>
      <c r="AA50" s="19">
        <v>0</v>
      </c>
      <c r="AB50" s="19">
        <v>1</v>
      </c>
      <c r="AC50" s="19">
        <v>1</v>
      </c>
      <c r="AD50" s="19">
        <v>0</v>
      </c>
      <c r="AE50" s="19">
        <v>2</v>
      </c>
      <c r="AF50" s="19">
        <v>0</v>
      </c>
      <c r="AG50" s="19">
        <v>3</v>
      </c>
      <c r="AH50" s="19">
        <v>1</v>
      </c>
      <c r="AI50" s="19">
        <v>0</v>
      </c>
      <c r="AJ50" s="19">
        <v>0</v>
      </c>
      <c r="AK50" s="19">
        <v>0</v>
      </c>
      <c r="AL50" s="19">
        <v>0</v>
      </c>
      <c r="AM50" s="19">
        <v>4</v>
      </c>
      <c r="AN50" s="19">
        <v>7</v>
      </c>
      <c r="AO50" s="19">
        <v>10</v>
      </c>
      <c r="AP50" s="19">
        <v>4</v>
      </c>
      <c r="AQ50" s="19">
        <v>59</v>
      </c>
      <c r="AR50" s="19">
        <v>0</v>
      </c>
      <c r="AS50" s="19">
        <v>36</v>
      </c>
      <c r="AT50" s="19">
        <v>96</v>
      </c>
      <c r="AU50" s="19">
        <v>4</v>
      </c>
      <c r="AV50" s="19">
        <v>0</v>
      </c>
      <c r="AW50" s="19">
        <v>0</v>
      </c>
      <c r="AX50" s="19">
        <v>4</v>
      </c>
      <c r="AY50" s="19">
        <v>3</v>
      </c>
      <c r="AZ50" s="19">
        <v>0</v>
      </c>
      <c r="BA50" s="19">
        <v>2</v>
      </c>
      <c r="BB50" s="19">
        <v>6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12</v>
      </c>
      <c r="BT50" s="19">
        <v>0</v>
      </c>
      <c r="BU50" s="19">
        <v>16</v>
      </c>
      <c r="BV50" s="19">
        <v>34</v>
      </c>
      <c r="BW50" s="19">
        <v>15</v>
      </c>
      <c r="BX50" s="19">
        <v>11</v>
      </c>
      <c r="BY50" s="19">
        <v>16</v>
      </c>
      <c r="BZ50" s="19">
        <v>16</v>
      </c>
      <c r="CA50" s="19">
        <v>78</v>
      </c>
      <c r="CB50" s="19">
        <v>0</v>
      </c>
      <c r="CC50" s="19">
        <v>67</v>
      </c>
      <c r="CD50" s="19">
        <v>160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237</v>
      </c>
      <c r="C51" s="19">
        <v>118</v>
      </c>
      <c r="D51" s="19">
        <v>4</v>
      </c>
      <c r="E51" s="19">
        <v>94</v>
      </c>
      <c r="F51" s="19">
        <v>152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9</v>
      </c>
      <c r="T51" s="19">
        <v>3</v>
      </c>
      <c r="U51" s="19">
        <v>6</v>
      </c>
      <c r="V51" s="19">
        <v>6</v>
      </c>
      <c r="W51" s="19">
        <v>39</v>
      </c>
      <c r="X51" s="19">
        <v>0</v>
      </c>
      <c r="Y51" s="19">
        <v>30</v>
      </c>
      <c r="Z51" s="19">
        <v>65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4</v>
      </c>
      <c r="AN51" s="19">
        <v>1</v>
      </c>
      <c r="AO51" s="19">
        <v>3</v>
      </c>
      <c r="AP51" s="19">
        <v>3</v>
      </c>
      <c r="AQ51" s="19">
        <v>24</v>
      </c>
      <c r="AR51" s="19">
        <v>0</v>
      </c>
      <c r="AS51" s="19">
        <v>20</v>
      </c>
      <c r="AT51" s="19">
        <v>25</v>
      </c>
      <c r="AU51" s="19">
        <v>0</v>
      </c>
      <c r="AV51" s="19">
        <v>0</v>
      </c>
      <c r="AW51" s="19">
        <v>0</v>
      </c>
      <c r="AX51" s="19">
        <v>0</v>
      </c>
      <c r="AY51" s="19">
        <v>2</v>
      </c>
      <c r="AZ51" s="19">
        <v>0</v>
      </c>
      <c r="BA51" s="19">
        <v>2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5</v>
      </c>
      <c r="BT51" s="19">
        <v>0</v>
      </c>
      <c r="BU51" s="19">
        <v>3</v>
      </c>
      <c r="BV51" s="19">
        <v>13</v>
      </c>
      <c r="BW51" s="19">
        <v>6</v>
      </c>
      <c r="BX51" s="19">
        <v>0</v>
      </c>
      <c r="BY51" s="19">
        <v>5</v>
      </c>
      <c r="BZ51" s="19">
        <v>1</v>
      </c>
      <c r="CA51" s="19">
        <v>29</v>
      </c>
      <c r="CB51" s="19">
        <v>0</v>
      </c>
      <c r="CC51" s="19">
        <v>25</v>
      </c>
      <c r="CD51" s="19">
        <v>39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238</v>
      </c>
      <c r="C52" s="19">
        <v>80</v>
      </c>
      <c r="D52" s="19">
        <v>2</v>
      </c>
      <c r="E52" s="19">
        <v>76</v>
      </c>
      <c r="F52" s="19">
        <v>64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5</v>
      </c>
      <c r="T52" s="19">
        <v>1</v>
      </c>
      <c r="U52" s="19">
        <v>7</v>
      </c>
      <c r="V52" s="19">
        <v>0</v>
      </c>
      <c r="W52" s="19">
        <v>28</v>
      </c>
      <c r="X52" s="19">
        <v>0</v>
      </c>
      <c r="Y52" s="19">
        <v>27</v>
      </c>
      <c r="Z52" s="19">
        <v>22</v>
      </c>
      <c r="AA52" s="19">
        <v>1</v>
      </c>
      <c r="AB52" s="19">
        <v>0</v>
      </c>
      <c r="AC52" s="19">
        <v>1</v>
      </c>
      <c r="AD52" s="19">
        <v>0</v>
      </c>
      <c r="AE52" s="19">
        <v>1</v>
      </c>
      <c r="AF52" s="19">
        <v>0</v>
      </c>
      <c r="AG52" s="19">
        <v>1</v>
      </c>
      <c r="AH52" s="19">
        <v>1</v>
      </c>
      <c r="AI52" s="19">
        <v>0</v>
      </c>
      <c r="AJ52" s="19">
        <v>0</v>
      </c>
      <c r="AK52" s="19">
        <v>0</v>
      </c>
      <c r="AL52" s="19">
        <v>0</v>
      </c>
      <c r="AM52" s="19">
        <v>2</v>
      </c>
      <c r="AN52" s="19">
        <v>0</v>
      </c>
      <c r="AO52" s="19">
        <v>2</v>
      </c>
      <c r="AP52" s="19">
        <v>0</v>
      </c>
      <c r="AQ52" s="19">
        <v>13</v>
      </c>
      <c r="AR52" s="19">
        <v>0</v>
      </c>
      <c r="AS52" s="19">
        <v>13</v>
      </c>
      <c r="AT52" s="19">
        <v>7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3</v>
      </c>
      <c r="BT52" s="19">
        <v>0</v>
      </c>
      <c r="BU52" s="19">
        <v>2</v>
      </c>
      <c r="BV52" s="19">
        <v>7</v>
      </c>
      <c r="BW52" s="19">
        <v>4</v>
      </c>
      <c r="BX52" s="19">
        <v>1</v>
      </c>
      <c r="BY52" s="19">
        <v>3</v>
      </c>
      <c r="BZ52" s="19">
        <v>5</v>
      </c>
      <c r="CA52" s="19">
        <v>23</v>
      </c>
      <c r="CB52" s="19">
        <v>0</v>
      </c>
      <c r="CC52" s="19">
        <v>20</v>
      </c>
      <c r="CD52" s="19">
        <v>22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239</v>
      </c>
      <c r="C53" s="19">
        <v>212</v>
      </c>
      <c r="D53" s="19">
        <v>9</v>
      </c>
      <c r="E53" s="19">
        <v>191</v>
      </c>
      <c r="F53" s="19">
        <v>182</v>
      </c>
      <c r="G53" s="19">
        <v>3</v>
      </c>
      <c r="H53" s="19">
        <v>0</v>
      </c>
      <c r="I53" s="19">
        <v>2</v>
      </c>
      <c r="J53" s="19">
        <v>4</v>
      </c>
      <c r="K53" s="19">
        <v>1</v>
      </c>
      <c r="L53" s="19">
        <v>0</v>
      </c>
      <c r="M53" s="19">
        <v>2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10</v>
      </c>
      <c r="T53" s="19">
        <v>7</v>
      </c>
      <c r="U53" s="19">
        <v>16</v>
      </c>
      <c r="V53" s="19">
        <v>2</v>
      </c>
      <c r="W53" s="19">
        <v>81</v>
      </c>
      <c r="X53" s="19">
        <v>0</v>
      </c>
      <c r="Y53" s="19">
        <v>62</v>
      </c>
      <c r="Z53" s="19">
        <v>79</v>
      </c>
      <c r="AA53" s="19">
        <v>1</v>
      </c>
      <c r="AB53" s="19">
        <v>0</v>
      </c>
      <c r="AC53" s="19">
        <v>1</v>
      </c>
      <c r="AD53" s="19">
        <v>1</v>
      </c>
      <c r="AE53" s="19">
        <v>1</v>
      </c>
      <c r="AF53" s="19">
        <v>0</v>
      </c>
      <c r="AG53" s="19">
        <v>2</v>
      </c>
      <c r="AH53" s="19">
        <v>3</v>
      </c>
      <c r="AI53" s="19">
        <v>0</v>
      </c>
      <c r="AJ53" s="19">
        <v>0</v>
      </c>
      <c r="AK53" s="19">
        <v>0</v>
      </c>
      <c r="AL53" s="19">
        <v>0</v>
      </c>
      <c r="AM53" s="19">
        <v>1</v>
      </c>
      <c r="AN53" s="19">
        <v>1</v>
      </c>
      <c r="AO53" s="19">
        <v>1</v>
      </c>
      <c r="AP53" s="19">
        <v>1</v>
      </c>
      <c r="AQ53" s="19">
        <v>40</v>
      </c>
      <c r="AR53" s="19">
        <v>0</v>
      </c>
      <c r="AS53" s="19">
        <v>38</v>
      </c>
      <c r="AT53" s="19">
        <v>24</v>
      </c>
      <c r="AU53" s="19">
        <v>0</v>
      </c>
      <c r="AV53" s="19">
        <v>0</v>
      </c>
      <c r="AW53" s="19">
        <v>1</v>
      </c>
      <c r="AX53" s="19">
        <v>0</v>
      </c>
      <c r="AY53" s="19">
        <v>4</v>
      </c>
      <c r="AZ53" s="19">
        <v>0</v>
      </c>
      <c r="BA53" s="19">
        <v>4</v>
      </c>
      <c r="BB53" s="19">
        <v>3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2</v>
      </c>
      <c r="BL53" s="19">
        <v>0</v>
      </c>
      <c r="BM53" s="19">
        <v>0</v>
      </c>
      <c r="BN53" s="19">
        <v>2</v>
      </c>
      <c r="BO53" s="19">
        <v>0</v>
      </c>
      <c r="BP53" s="19">
        <v>0</v>
      </c>
      <c r="BQ53" s="19">
        <v>0</v>
      </c>
      <c r="BR53" s="19">
        <v>0</v>
      </c>
      <c r="BS53" s="19">
        <v>14</v>
      </c>
      <c r="BT53" s="19">
        <v>0</v>
      </c>
      <c r="BU53" s="19">
        <v>19</v>
      </c>
      <c r="BV53" s="19">
        <v>6</v>
      </c>
      <c r="BW53" s="19">
        <v>4</v>
      </c>
      <c r="BX53" s="19">
        <v>1</v>
      </c>
      <c r="BY53" s="19">
        <v>4</v>
      </c>
      <c r="BZ53" s="19">
        <v>2</v>
      </c>
      <c r="CA53" s="19">
        <v>50</v>
      </c>
      <c r="CB53" s="19">
        <v>0</v>
      </c>
      <c r="CC53" s="19">
        <v>39</v>
      </c>
      <c r="CD53" s="19">
        <v>55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240</v>
      </c>
      <c r="C54" s="19">
        <v>2191</v>
      </c>
      <c r="D54" s="19">
        <v>88</v>
      </c>
      <c r="E54" s="19">
        <v>2130</v>
      </c>
      <c r="F54" s="19">
        <v>1557</v>
      </c>
      <c r="G54" s="19">
        <v>13</v>
      </c>
      <c r="H54" s="19">
        <v>0</v>
      </c>
      <c r="I54" s="19">
        <v>9</v>
      </c>
      <c r="J54" s="19">
        <v>10</v>
      </c>
      <c r="K54" s="19">
        <v>19</v>
      </c>
      <c r="L54" s="19">
        <v>0</v>
      </c>
      <c r="M54" s="19">
        <v>17</v>
      </c>
      <c r="N54" s="19">
        <v>11</v>
      </c>
      <c r="O54" s="19">
        <v>1</v>
      </c>
      <c r="P54" s="19">
        <v>0</v>
      </c>
      <c r="Q54" s="19">
        <v>0</v>
      </c>
      <c r="R54" s="19">
        <v>0</v>
      </c>
      <c r="S54" s="19">
        <v>50</v>
      </c>
      <c r="T54" s="19">
        <v>30</v>
      </c>
      <c r="U54" s="19">
        <v>80</v>
      </c>
      <c r="V54" s="19">
        <v>17</v>
      </c>
      <c r="W54" s="19">
        <v>643</v>
      </c>
      <c r="X54" s="19">
        <v>6</v>
      </c>
      <c r="Y54" s="19">
        <v>644</v>
      </c>
      <c r="Z54" s="19">
        <v>507</v>
      </c>
      <c r="AA54" s="19">
        <v>8</v>
      </c>
      <c r="AB54" s="19">
        <v>1</v>
      </c>
      <c r="AC54" s="19">
        <v>7</v>
      </c>
      <c r="AD54" s="19">
        <v>2</v>
      </c>
      <c r="AE54" s="19">
        <v>20</v>
      </c>
      <c r="AF54" s="19">
        <v>0</v>
      </c>
      <c r="AG54" s="19">
        <v>26</v>
      </c>
      <c r="AH54" s="19">
        <v>7</v>
      </c>
      <c r="AI54" s="19">
        <v>0</v>
      </c>
      <c r="AJ54" s="19">
        <v>0</v>
      </c>
      <c r="AK54" s="19">
        <v>0</v>
      </c>
      <c r="AL54" s="19">
        <v>0</v>
      </c>
      <c r="AM54" s="19">
        <v>21</v>
      </c>
      <c r="AN54" s="19">
        <v>12</v>
      </c>
      <c r="AO54" s="19">
        <v>28</v>
      </c>
      <c r="AP54" s="19">
        <v>18</v>
      </c>
      <c r="AQ54" s="19">
        <v>420</v>
      </c>
      <c r="AR54" s="19">
        <v>3</v>
      </c>
      <c r="AS54" s="19">
        <v>409</v>
      </c>
      <c r="AT54" s="19">
        <v>202</v>
      </c>
      <c r="AU54" s="19">
        <v>12</v>
      </c>
      <c r="AV54" s="19">
        <v>0</v>
      </c>
      <c r="AW54" s="19">
        <v>8</v>
      </c>
      <c r="AX54" s="19">
        <v>8</v>
      </c>
      <c r="AY54" s="19">
        <v>94</v>
      </c>
      <c r="AZ54" s="19">
        <v>0</v>
      </c>
      <c r="BA54" s="19">
        <v>97</v>
      </c>
      <c r="BB54" s="19">
        <v>51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5</v>
      </c>
      <c r="BL54" s="19">
        <v>0</v>
      </c>
      <c r="BM54" s="19">
        <v>6</v>
      </c>
      <c r="BN54" s="19">
        <v>3</v>
      </c>
      <c r="BO54" s="19">
        <v>0</v>
      </c>
      <c r="BP54" s="19">
        <v>0</v>
      </c>
      <c r="BQ54" s="19">
        <v>0</v>
      </c>
      <c r="BR54" s="19">
        <v>1</v>
      </c>
      <c r="BS54" s="19">
        <v>110</v>
      </c>
      <c r="BT54" s="19">
        <v>0</v>
      </c>
      <c r="BU54" s="19">
        <v>105</v>
      </c>
      <c r="BV54" s="19">
        <v>88</v>
      </c>
      <c r="BW54" s="19">
        <v>58</v>
      </c>
      <c r="BX54" s="19">
        <v>28</v>
      </c>
      <c r="BY54" s="19">
        <v>76</v>
      </c>
      <c r="BZ54" s="19">
        <v>29</v>
      </c>
      <c r="CA54" s="19">
        <v>717</v>
      </c>
      <c r="CB54" s="19">
        <v>8</v>
      </c>
      <c r="CC54" s="19">
        <v>618</v>
      </c>
      <c r="CD54" s="19">
        <v>603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241</v>
      </c>
      <c r="C55" s="19">
        <v>815</v>
      </c>
      <c r="D55" s="19">
        <v>38</v>
      </c>
      <c r="E55" s="19">
        <v>679</v>
      </c>
      <c r="F55" s="19">
        <v>941</v>
      </c>
      <c r="G55" s="19">
        <v>4</v>
      </c>
      <c r="H55" s="19">
        <v>0</v>
      </c>
      <c r="I55" s="19">
        <v>3</v>
      </c>
      <c r="J55" s="19">
        <v>3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26</v>
      </c>
      <c r="T55" s="19">
        <v>20</v>
      </c>
      <c r="U55" s="19">
        <v>44</v>
      </c>
      <c r="V55" s="19">
        <v>18</v>
      </c>
      <c r="W55" s="19">
        <v>253</v>
      </c>
      <c r="X55" s="19">
        <v>0</v>
      </c>
      <c r="Y55" s="19">
        <v>231</v>
      </c>
      <c r="Z55" s="19">
        <v>299</v>
      </c>
      <c r="AA55" s="19">
        <v>2</v>
      </c>
      <c r="AB55" s="19">
        <v>2</v>
      </c>
      <c r="AC55" s="19">
        <v>3</v>
      </c>
      <c r="AD55" s="19">
        <v>1</v>
      </c>
      <c r="AE55" s="19">
        <v>10</v>
      </c>
      <c r="AF55" s="19">
        <v>0</v>
      </c>
      <c r="AG55" s="19">
        <v>11</v>
      </c>
      <c r="AH55" s="19">
        <v>14</v>
      </c>
      <c r="AI55" s="19">
        <v>0</v>
      </c>
      <c r="AJ55" s="19">
        <v>0</v>
      </c>
      <c r="AK55" s="19">
        <v>0</v>
      </c>
      <c r="AL55" s="19">
        <v>0</v>
      </c>
      <c r="AM55" s="19">
        <v>14</v>
      </c>
      <c r="AN55" s="19">
        <v>1</v>
      </c>
      <c r="AO55" s="19">
        <v>20</v>
      </c>
      <c r="AP55" s="19">
        <v>6</v>
      </c>
      <c r="AQ55" s="19">
        <v>128</v>
      </c>
      <c r="AR55" s="19">
        <v>0</v>
      </c>
      <c r="AS55" s="19">
        <v>108</v>
      </c>
      <c r="AT55" s="19">
        <v>120</v>
      </c>
      <c r="AU55" s="19">
        <v>1</v>
      </c>
      <c r="AV55" s="19">
        <v>0</v>
      </c>
      <c r="AW55" s="19">
        <v>0</v>
      </c>
      <c r="AX55" s="19">
        <v>1</v>
      </c>
      <c r="AY55" s="19">
        <v>9</v>
      </c>
      <c r="AZ55" s="19">
        <v>0</v>
      </c>
      <c r="BA55" s="19">
        <v>5</v>
      </c>
      <c r="BB55" s="19">
        <v>8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21</v>
      </c>
      <c r="BT55" s="19">
        <v>0</v>
      </c>
      <c r="BU55" s="19">
        <v>17</v>
      </c>
      <c r="BV55" s="19">
        <v>30</v>
      </c>
      <c r="BW55" s="19">
        <v>24</v>
      </c>
      <c r="BX55" s="19">
        <v>13</v>
      </c>
      <c r="BY55" s="19">
        <v>34</v>
      </c>
      <c r="BZ55" s="19">
        <v>11</v>
      </c>
      <c r="CA55" s="19">
        <v>323</v>
      </c>
      <c r="CB55" s="19">
        <v>2</v>
      </c>
      <c r="CC55" s="19">
        <v>203</v>
      </c>
      <c r="CD55" s="19">
        <v>430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242</v>
      </c>
      <c r="C56" s="19">
        <v>251</v>
      </c>
      <c r="D56" s="19">
        <v>6</v>
      </c>
      <c r="E56" s="19">
        <v>253</v>
      </c>
      <c r="F56" s="19">
        <v>169</v>
      </c>
      <c r="G56" s="19">
        <v>0</v>
      </c>
      <c r="H56" s="19">
        <v>0</v>
      </c>
      <c r="I56" s="19">
        <v>2</v>
      </c>
      <c r="J56" s="19">
        <v>0</v>
      </c>
      <c r="K56" s="19">
        <v>3</v>
      </c>
      <c r="L56" s="19">
        <v>0</v>
      </c>
      <c r="M56" s="19">
        <v>3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6</v>
      </c>
      <c r="T56" s="19">
        <v>3</v>
      </c>
      <c r="U56" s="19">
        <v>10</v>
      </c>
      <c r="V56" s="19">
        <v>0</v>
      </c>
      <c r="W56" s="19">
        <v>86</v>
      </c>
      <c r="X56" s="19">
        <v>0</v>
      </c>
      <c r="Y56" s="19">
        <v>97</v>
      </c>
      <c r="Z56" s="19">
        <v>45</v>
      </c>
      <c r="AA56" s="19">
        <v>1</v>
      </c>
      <c r="AB56" s="19">
        <v>0</v>
      </c>
      <c r="AC56" s="19">
        <v>1</v>
      </c>
      <c r="AD56" s="19">
        <v>0</v>
      </c>
      <c r="AE56" s="19">
        <v>5</v>
      </c>
      <c r="AF56" s="19">
        <v>0</v>
      </c>
      <c r="AG56" s="19">
        <v>5</v>
      </c>
      <c r="AH56" s="19">
        <v>3</v>
      </c>
      <c r="AI56" s="19">
        <v>0</v>
      </c>
      <c r="AJ56" s="19">
        <v>0</v>
      </c>
      <c r="AK56" s="19">
        <v>0</v>
      </c>
      <c r="AL56" s="19">
        <v>0</v>
      </c>
      <c r="AM56" s="19">
        <v>6</v>
      </c>
      <c r="AN56" s="19">
        <v>2</v>
      </c>
      <c r="AO56" s="19">
        <v>5</v>
      </c>
      <c r="AP56" s="19">
        <v>3</v>
      </c>
      <c r="AQ56" s="19">
        <v>56</v>
      </c>
      <c r="AR56" s="19">
        <v>0</v>
      </c>
      <c r="AS56" s="19">
        <v>54</v>
      </c>
      <c r="AT56" s="19">
        <v>48</v>
      </c>
      <c r="AU56" s="19">
        <v>0</v>
      </c>
      <c r="AV56" s="19">
        <v>0</v>
      </c>
      <c r="AW56" s="19">
        <v>0</v>
      </c>
      <c r="AX56" s="19">
        <v>1</v>
      </c>
      <c r="AY56" s="19">
        <v>1</v>
      </c>
      <c r="AZ56" s="19">
        <v>0</v>
      </c>
      <c r="BA56" s="19">
        <v>1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3</v>
      </c>
      <c r="BL56" s="19">
        <v>0</v>
      </c>
      <c r="BM56" s="19">
        <v>1</v>
      </c>
      <c r="BN56" s="19">
        <v>2</v>
      </c>
      <c r="BO56" s="19">
        <v>0</v>
      </c>
      <c r="BP56" s="19">
        <v>0</v>
      </c>
      <c r="BQ56" s="19">
        <v>0</v>
      </c>
      <c r="BR56" s="19">
        <v>0</v>
      </c>
      <c r="BS56" s="19">
        <v>9</v>
      </c>
      <c r="BT56" s="19">
        <v>0</v>
      </c>
      <c r="BU56" s="19">
        <v>11</v>
      </c>
      <c r="BV56" s="19">
        <v>12</v>
      </c>
      <c r="BW56" s="19">
        <v>5</v>
      </c>
      <c r="BX56" s="19">
        <v>1</v>
      </c>
      <c r="BY56" s="19">
        <v>6</v>
      </c>
      <c r="BZ56" s="19">
        <v>2</v>
      </c>
      <c r="CA56" s="19">
        <v>70</v>
      </c>
      <c r="CB56" s="19">
        <v>0</v>
      </c>
      <c r="CC56" s="19">
        <v>57</v>
      </c>
      <c r="CD56" s="19">
        <v>53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243</v>
      </c>
      <c r="C57" s="19">
        <v>120</v>
      </c>
      <c r="D57" s="19">
        <v>0</v>
      </c>
      <c r="E57" s="19">
        <v>90</v>
      </c>
      <c r="F57" s="19">
        <v>136</v>
      </c>
      <c r="G57" s="19">
        <v>0</v>
      </c>
      <c r="H57" s="19">
        <v>0</v>
      </c>
      <c r="I57" s="19">
        <v>1</v>
      </c>
      <c r="J57" s="19">
        <v>1</v>
      </c>
      <c r="K57" s="19">
        <v>1</v>
      </c>
      <c r="L57" s="19">
        <v>0</v>
      </c>
      <c r="M57" s="19">
        <v>1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5</v>
      </c>
      <c r="T57" s="19">
        <v>0</v>
      </c>
      <c r="U57" s="19">
        <v>6</v>
      </c>
      <c r="V57" s="19">
        <v>0</v>
      </c>
      <c r="W57" s="19">
        <v>52</v>
      </c>
      <c r="X57" s="19">
        <v>0</v>
      </c>
      <c r="Y57" s="19">
        <v>42</v>
      </c>
      <c r="Z57" s="19">
        <v>38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1</v>
      </c>
      <c r="AN57" s="19">
        <v>0</v>
      </c>
      <c r="AO57" s="19">
        <v>0</v>
      </c>
      <c r="AP57" s="19">
        <v>1</v>
      </c>
      <c r="AQ57" s="19">
        <v>18</v>
      </c>
      <c r="AR57" s="19">
        <v>0</v>
      </c>
      <c r="AS57" s="19">
        <v>10</v>
      </c>
      <c r="AT57" s="19">
        <v>36</v>
      </c>
      <c r="AU57" s="19">
        <v>0</v>
      </c>
      <c r="AV57" s="19">
        <v>0</v>
      </c>
      <c r="AW57" s="19">
        <v>0</v>
      </c>
      <c r="AX57" s="19">
        <v>0</v>
      </c>
      <c r="AY57" s="19">
        <v>1</v>
      </c>
      <c r="AZ57" s="19">
        <v>0</v>
      </c>
      <c r="BA57" s="19">
        <v>0</v>
      </c>
      <c r="BB57" s="19">
        <v>1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7</v>
      </c>
      <c r="BT57" s="19">
        <v>0</v>
      </c>
      <c r="BU57" s="19">
        <v>3</v>
      </c>
      <c r="BV57" s="19">
        <v>14</v>
      </c>
      <c r="BW57" s="19">
        <v>0</v>
      </c>
      <c r="BX57" s="19">
        <v>0</v>
      </c>
      <c r="BY57" s="19">
        <v>1</v>
      </c>
      <c r="BZ57" s="19">
        <v>0</v>
      </c>
      <c r="CA57" s="19">
        <v>35</v>
      </c>
      <c r="CB57" s="19">
        <v>0</v>
      </c>
      <c r="CC57" s="19">
        <v>26</v>
      </c>
      <c r="CD57" s="19">
        <v>45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269</v>
      </c>
      <c r="C58" s="19">
        <v>225</v>
      </c>
      <c r="D58" s="19">
        <v>14</v>
      </c>
      <c r="E58" s="19">
        <v>216</v>
      </c>
      <c r="F58" s="19">
        <v>144</v>
      </c>
      <c r="G58" s="19">
        <v>0</v>
      </c>
      <c r="H58" s="19">
        <v>0</v>
      </c>
      <c r="I58" s="19">
        <v>1</v>
      </c>
      <c r="J58" s="19">
        <v>0</v>
      </c>
      <c r="K58" s="19">
        <v>2</v>
      </c>
      <c r="L58" s="19">
        <v>0</v>
      </c>
      <c r="M58" s="19">
        <v>2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16</v>
      </c>
      <c r="T58" s="19">
        <v>7</v>
      </c>
      <c r="U58" s="19">
        <v>24</v>
      </c>
      <c r="V58" s="19">
        <v>2</v>
      </c>
      <c r="W58" s="19">
        <v>84</v>
      </c>
      <c r="X58" s="19">
        <v>0</v>
      </c>
      <c r="Y58" s="19">
        <v>64</v>
      </c>
      <c r="Z58" s="19">
        <v>64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6</v>
      </c>
      <c r="AN58" s="19">
        <v>1</v>
      </c>
      <c r="AO58" s="19">
        <v>6</v>
      </c>
      <c r="AP58" s="19">
        <v>1</v>
      </c>
      <c r="AQ58" s="19">
        <v>34</v>
      </c>
      <c r="AR58" s="19">
        <v>0</v>
      </c>
      <c r="AS58" s="19">
        <v>42</v>
      </c>
      <c r="AT58" s="19">
        <v>19</v>
      </c>
      <c r="AU58" s="19">
        <v>0</v>
      </c>
      <c r="AV58" s="19">
        <v>0</v>
      </c>
      <c r="AW58" s="19">
        <v>0</v>
      </c>
      <c r="AX58" s="19">
        <v>0</v>
      </c>
      <c r="AY58" s="19">
        <v>18</v>
      </c>
      <c r="AZ58" s="19">
        <v>0</v>
      </c>
      <c r="BA58" s="19">
        <v>12</v>
      </c>
      <c r="BB58" s="19">
        <v>7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2</v>
      </c>
      <c r="BT58" s="19">
        <v>0</v>
      </c>
      <c r="BU58" s="19">
        <v>4</v>
      </c>
      <c r="BV58" s="19">
        <v>4</v>
      </c>
      <c r="BW58" s="19">
        <v>8</v>
      </c>
      <c r="BX58" s="19">
        <v>6</v>
      </c>
      <c r="BY58" s="19">
        <v>11</v>
      </c>
      <c r="BZ58" s="19">
        <v>8</v>
      </c>
      <c r="CA58" s="19">
        <v>55</v>
      </c>
      <c r="CB58" s="19">
        <v>0</v>
      </c>
      <c r="CC58" s="19">
        <v>49</v>
      </c>
      <c r="CD58" s="19">
        <v>38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245</v>
      </c>
      <c r="C59" s="19">
        <v>366</v>
      </c>
      <c r="D59" s="19">
        <v>6</v>
      </c>
      <c r="E59" s="19">
        <v>303</v>
      </c>
      <c r="F59" s="19">
        <v>368</v>
      </c>
      <c r="G59" s="19">
        <v>2</v>
      </c>
      <c r="H59" s="19">
        <v>0</v>
      </c>
      <c r="I59" s="19">
        <v>5</v>
      </c>
      <c r="J59" s="19">
        <v>1</v>
      </c>
      <c r="K59" s="19">
        <v>0</v>
      </c>
      <c r="L59" s="19">
        <v>0</v>
      </c>
      <c r="M59" s="19">
        <v>1</v>
      </c>
      <c r="N59" s="19">
        <v>0</v>
      </c>
      <c r="O59" s="19">
        <v>0</v>
      </c>
      <c r="P59" s="19">
        <v>0</v>
      </c>
      <c r="Q59" s="19">
        <v>0</v>
      </c>
      <c r="R59" s="19">
        <v>1</v>
      </c>
      <c r="S59" s="19">
        <v>14</v>
      </c>
      <c r="T59" s="19">
        <v>2</v>
      </c>
      <c r="U59" s="19">
        <v>15</v>
      </c>
      <c r="V59" s="19">
        <v>5</v>
      </c>
      <c r="W59" s="19">
        <v>110</v>
      </c>
      <c r="X59" s="19">
        <v>0</v>
      </c>
      <c r="Y59" s="19">
        <v>74</v>
      </c>
      <c r="Z59" s="19">
        <v>116</v>
      </c>
      <c r="AA59" s="19">
        <v>0</v>
      </c>
      <c r="AB59" s="19">
        <v>0</v>
      </c>
      <c r="AC59" s="19">
        <v>0</v>
      </c>
      <c r="AD59" s="19">
        <v>0</v>
      </c>
      <c r="AE59" s="19">
        <v>3</v>
      </c>
      <c r="AF59" s="19">
        <v>0</v>
      </c>
      <c r="AG59" s="19">
        <v>1</v>
      </c>
      <c r="AH59" s="19">
        <v>5</v>
      </c>
      <c r="AI59" s="19">
        <v>0</v>
      </c>
      <c r="AJ59" s="19">
        <v>0</v>
      </c>
      <c r="AK59" s="19">
        <v>0</v>
      </c>
      <c r="AL59" s="19">
        <v>0</v>
      </c>
      <c r="AM59" s="19">
        <v>15</v>
      </c>
      <c r="AN59" s="19">
        <v>1</v>
      </c>
      <c r="AO59" s="19">
        <v>16</v>
      </c>
      <c r="AP59" s="19">
        <v>4</v>
      </c>
      <c r="AQ59" s="19">
        <v>91</v>
      </c>
      <c r="AR59" s="19">
        <v>2</v>
      </c>
      <c r="AS59" s="19">
        <v>75</v>
      </c>
      <c r="AT59" s="19">
        <v>97</v>
      </c>
      <c r="AU59" s="19">
        <v>1</v>
      </c>
      <c r="AV59" s="19">
        <v>0</v>
      </c>
      <c r="AW59" s="19">
        <v>0</v>
      </c>
      <c r="AX59" s="19">
        <v>1</v>
      </c>
      <c r="AY59" s="19">
        <v>3</v>
      </c>
      <c r="AZ59" s="19">
        <v>0</v>
      </c>
      <c r="BA59" s="19">
        <v>2</v>
      </c>
      <c r="BB59" s="19">
        <v>3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1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18</v>
      </c>
      <c r="BT59" s="19">
        <v>0</v>
      </c>
      <c r="BU59" s="19">
        <v>12</v>
      </c>
      <c r="BV59" s="19">
        <v>24</v>
      </c>
      <c r="BW59" s="19">
        <v>16</v>
      </c>
      <c r="BX59" s="19">
        <v>1</v>
      </c>
      <c r="BY59" s="19">
        <v>12</v>
      </c>
      <c r="BZ59" s="19">
        <v>10</v>
      </c>
      <c r="CA59" s="19">
        <v>93</v>
      </c>
      <c r="CB59" s="19">
        <v>0</v>
      </c>
      <c r="CC59" s="19">
        <v>89</v>
      </c>
      <c r="CD59" s="19">
        <v>101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246</v>
      </c>
      <c r="C60" s="19">
        <v>136</v>
      </c>
      <c r="D60" s="19">
        <v>0</v>
      </c>
      <c r="E60" s="19">
        <v>128</v>
      </c>
      <c r="F60" s="19">
        <v>134</v>
      </c>
      <c r="G60" s="19">
        <v>0</v>
      </c>
      <c r="H60" s="19">
        <v>0</v>
      </c>
      <c r="I60" s="19">
        <v>0</v>
      </c>
      <c r="J60" s="19">
        <v>1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5</v>
      </c>
      <c r="T60" s="19">
        <v>0</v>
      </c>
      <c r="U60" s="19">
        <v>6</v>
      </c>
      <c r="V60" s="19">
        <v>2</v>
      </c>
      <c r="W60" s="19">
        <v>56</v>
      </c>
      <c r="X60" s="19">
        <v>0</v>
      </c>
      <c r="Y60" s="19">
        <v>39</v>
      </c>
      <c r="Z60" s="19">
        <v>49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1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3</v>
      </c>
      <c r="AN60" s="19">
        <v>0</v>
      </c>
      <c r="AO60" s="19">
        <v>3</v>
      </c>
      <c r="AP60" s="19">
        <v>0</v>
      </c>
      <c r="AQ60" s="19">
        <v>27</v>
      </c>
      <c r="AR60" s="19">
        <v>0</v>
      </c>
      <c r="AS60" s="19">
        <v>30</v>
      </c>
      <c r="AT60" s="19">
        <v>36</v>
      </c>
      <c r="AU60" s="19">
        <v>2</v>
      </c>
      <c r="AV60" s="19">
        <v>0</v>
      </c>
      <c r="AW60" s="19">
        <v>3</v>
      </c>
      <c r="AX60" s="19">
        <v>1</v>
      </c>
      <c r="AY60" s="19">
        <v>0</v>
      </c>
      <c r="AZ60" s="19">
        <v>0</v>
      </c>
      <c r="BA60" s="19">
        <v>1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4</v>
      </c>
      <c r="BT60" s="19">
        <v>0</v>
      </c>
      <c r="BU60" s="19">
        <v>1</v>
      </c>
      <c r="BV60" s="19">
        <v>10</v>
      </c>
      <c r="BW60" s="19">
        <v>3</v>
      </c>
      <c r="BX60" s="19">
        <v>0</v>
      </c>
      <c r="BY60" s="19">
        <v>4</v>
      </c>
      <c r="BZ60" s="19">
        <v>0</v>
      </c>
      <c r="CA60" s="19">
        <v>36</v>
      </c>
      <c r="CB60" s="19">
        <v>0</v>
      </c>
      <c r="CC60" s="19">
        <v>40</v>
      </c>
      <c r="CD60" s="19">
        <v>35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17972</v>
      </c>
      <c r="D61" s="9">
        <f t="shared" ref="D61:AT61" si="0">SUM(D11:D60)</f>
        <v>519</v>
      </c>
      <c r="E61" s="9">
        <f t="shared" si="0"/>
        <v>16395</v>
      </c>
      <c r="F61" s="9">
        <f t="shared" si="0"/>
        <v>15486</v>
      </c>
      <c r="G61" s="9">
        <f t="shared" si="0"/>
        <v>111</v>
      </c>
      <c r="H61" s="9">
        <f t="shared" si="0"/>
        <v>0</v>
      </c>
      <c r="I61" s="9">
        <f t="shared" si="0"/>
        <v>96</v>
      </c>
      <c r="J61" s="9">
        <f t="shared" si="0"/>
        <v>105</v>
      </c>
      <c r="K61" s="9">
        <f t="shared" si="0"/>
        <v>82</v>
      </c>
      <c r="L61" s="9">
        <f t="shared" si="0"/>
        <v>0</v>
      </c>
      <c r="M61" s="9">
        <f t="shared" si="0"/>
        <v>68</v>
      </c>
      <c r="N61" s="9">
        <f t="shared" si="0"/>
        <v>35</v>
      </c>
      <c r="O61" s="9">
        <f t="shared" si="0"/>
        <v>6</v>
      </c>
      <c r="P61" s="9">
        <f t="shared" si="0"/>
        <v>0</v>
      </c>
      <c r="Q61" s="9">
        <f t="shared" si="0"/>
        <v>0</v>
      </c>
      <c r="R61" s="9">
        <f t="shared" si="0"/>
        <v>6</v>
      </c>
      <c r="S61" s="9">
        <f t="shared" si="0"/>
        <v>544</v>
      </c>
      <c r="T61" s="9">
        <f t="shared" si="0"/>
        <v>254</v>
      </c>
      <c r="U61" s="9">
        <f t="shared" si="0"/>
        <v>776</v>
      </c>
      <c r="V61" s="9">
        <f t="shared" si="0"/>
        <v>209</v>
      </c>
      <c r="W61" s="9">
        <f t="shared" si="0"/>
        <v>5855</v>
      </c>
      <c r="X61" s="9">
        <f t="shared" si="0"/>
        <v>11</v>
      </c>
      <c r="Y61" s="9">
        <f t="shared" si="0"/>
        <v>5321</v>
      </c>
      <c r="Z61" s="9">
        <f t="shared" si="0"/>
        <v>5427</v>
      </c>
      <c r="AA61" s="9">
        <f t="shared" si="0"/>
        <v>39</v>
      </c>
      <c r="AB61" s="9">
        <f t="shared" si="0"/>
        <v>6</v>
      </c>
      <c r="AC61" s="9">
        <f t="shared" si="0"/>
        <v>47</v>
      </c>
      <c r="AD61" s="9">
        <f t="shared" si="0"/>
        <v>12</v>
      </c>
      <c r="AE61" s="9">
        <f t="shared" si="0"/>
        <v>200</v>
      </c>
      <c r="AF61" s="9">
        <f t="shared" si="0"/>
        <v>1</v>
      </c>
      <c r="AG61" s="9">
        <f t="shared" si="0"/>
        <v>207</v>
      </c>
      <c r="AH61" s="9">
        <f t="shared" si="0"/>
        <v>163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317</v>
      </c>
      <c r="AN61" s="9">
        <f t="shared" si="0"/>
        <v>65</v>
      </c>
      <c r="AO61" s="9">
        <f t="shared" si="0"/>
        <v>338</v>
      </c>
      <c r="AP61" s="9">
        <f t="shared" si="0"/>
        <v>141</v>
      </c>
      <c r="AQ61" s="9">
        <f t="shared" si="0"/>
        <v>3332</v>
      </c>
      <c r="AR61" s="9">
        <f t="shared" si="0"/>
        <v>6</v>
      </c>
      <c r="AS61" s="9">
        <f t="shared" si="0"/>
        <v>2881</v>
      </c>
      <c r="AT61" s="9">
        <f t="shared" si="0"/>
        <v>2600</v>
      </c>
      <c r="AU61" s="9">
        <f t="shared" ref="AU61:CL61" si="1">SUM(AU11:AU60)</f>
        <v>59</v>
      </c>
      <c r="AV61" s="9">
        <f t="shared" si="1"/>
        <v>0</v>
      </c>
      <c r="AW61" s="9">
        <f t="shared" si="1"/>
        <v>59</v>
      </c>
      <c r="AX61" s="9">
        <f t="shared" si="1"/>
        <v>49</v>
      </c>
      <c r="AY61" s="9">
        <f t="shared" si="1"/>
        <v>520</v>
      </c>
      <c r="AZ61" s="9">
        <f t="shared" si="1"/>
        <v>0</v>
      </c>
      <c r="BA61" s="9">
        <f t="shared" si="1"/>
        <v>507</v>
      </c>
      <c r="BB61" s="9">
        <f t="shared" si="1"/>
        <v>234</v>
      </c>
      <c r="BC61" s="9">
        <f t="shared" si="1"/>
        <v>3</v>
      </c>
      <c r="BD61" s="9">
        <f t="shared" si="1"/>
        <v>0</v>
      </c>
      <c r="BE61" s="9">
        <f t="shared" si="1"/>
        <v>2</v>
      </c>
      <c r="BF61" s="9">
        <f t="shared" si="1"/>
        <v>1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41</v>
      </c>
      <c r="BL61" s="9">
        <f t="shared" si="1"/>
        <v>0</v>
      </c>
      <c r="BM61" s="9">
        <f t="shared" si="1"/>
        <v>32</v>
      </c>
      <c r="BN61" s="9">
        <f t="shared" si="1"/>
        <v>33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586</v>
      </c>
      <c r="BT61" s="9">
        <f t="shared" si="1"/>
        <v>0</v>
      </c>
      <c r="BU61" s="9">
        <f t="shared" si="1"/>
        <v>530</v>
      </c>
      <c r="BV61" s="9">
        <f t="shared" si="1"/>
        <v>637</v>
      </c>
      <c r="BW61" s="9">
        <f t="shared" si="1"/>
        <v>513</v>
      </c>
      <c r="BX61" s="9">
        <f t="shared" si="1"/>
        <v>163</v>
      </c>
      <c r="BY61" s="9">
        <f t="shared" si="1"/>
        <v>622</v>
      </c>
      <c r="BZ61" s="9">
        <f t="shared" si="1"/>
        <v>290</v>
      </c>
      <c r="CA61" s="9">
        <f t="shared" si="1"/>
        <v>5756</v>
      </c>
      <c r="CB61" s="9">
        <f t="shared" si="1"/>
        <v>13</v>
      </c>
      <c r="CC61" s="9">
        <f t="shared" si="1"/>
        <v>4896</v>
      </c>
      <c r="CD61" s="9">
        <f t="shared" si="1"/>
        <v>5537</v>
      </c>
      <c r="CE61" s="9">
        <f t="shared" si="1"/>
        <v>2</v>
      </c>
      <c r="CF61" s="9">
        <f t="shared" si="1"/>
        <v>0</v>
      </c>
      <c r="CG61" s="9">
        <f t="shared" si="1"/>
        <v>3</v>
      </c>
      <c r="CH61" s="9">
        <f t="shared" si="1"/>
        <v>0</v>
      </c>
      <c r="CI61" s="9">
        <f t="shared" si="1"/>
        <v>6</v>
      </c>
      <c r="CJ61" s="9">
        <f t="shared" si="1"/>
        <v>0</v>
      </c>
      <c r="CK61" s="9">
        <f t="shared" si="1"/>
        <v>10</v>
      </c>
      <c r="CL61" s="9">
        <f t="shared" si="1"/>
        <v>6</v>
      </c>
      <c r="CM61" s="49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7" t="s">
        <v>82</v>
      </c>
      <c r="D9" s="70"/>
      <c r="E9" s="70"/>
      <c r="F9" s="77" t="s">
        <v>83</v>
      </c>
      <c r="G9" s="70"/>
      <c r="H9" s="70"/>
      <c r="I9" s="77" t="s">
        <v>84</v>
      </c>
      <c r="J9" s="70"/>
      <c r="K9" s="70"/>
      <c r="L9" s="77" t="s">
        <v>85</v>
      </c>
      <c r="M9" s="70"/>
      <c r="N9" s="70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197</v>
      </c>
      <c r="C11" s="18">
        <v>76</v>
      </c>
      <c r="D11" s="18">
        <v>106</v>
      </c>
      <c r="E11" s="18">
        <v>52</v>
      </c>
      <c r="F11" s="18">
        <v>3</v>
      </c>
      <c r="G11" s="18">
        <v>9</v>
      </c>
      <c r="H11" s="18">
        <v>1</v>
      </c>
      <c r="I11" s="18">
        <v>67</v>
      </c>
      <c r="J11" s="18">
        <v>91</v>
      </c>
      <c r="K11" s="18">
        <v>46</v>
      </c>
      <c r="L11" s="18">
        <v>6</v>
      </c>
      <c r="M11" s="18">
        <v>6</v>
      </c>
      <c r="N11" s="18">
        <v>5</v>
      </c>
    </row>
    <row r="12" spans="2:14" ht="20.100000000000001" customHeight="1" thickBot="1" x14ac:dyDescent="0.25">
      <c r="B12" s="4" t="s">
        <v>198</v>
      </c>
      <c r="C12" s="19">
        <v>167</v>
      </c>
      <c r="D12" s="19">
        <v>183</v>
      </c>
      <c r="E12" s="19">
        <v>79</v>
      </c>
      <c r="F12" s="19">
        <v>15</v>
      </c>
      <c r="G12" s="19">
        <v>25</v>
      </c>
      <c r="H12" s="19">
        <v>3</v>
      </c>
      <c r="I12" s="19">
        <v>137</v>
      </c>
      <c r="J12" s="19">
        <v>140</v>
      </c>
      <c r="K12" s="19">
        <v>71</v>
      </c>
      <c r="L12" s="19">
        <v>15</v>
      </c>
      <c r="M12" s="19">
        <v>18</v>
      </c>
      <c r="N12" s="19">
        <v>5</v>
      </c>
    </row>
    <row r="13" spans="2:14" ht="20.100000000000001" customHeight="1" thickBot="1" x14ac:dyDescent="0.25">
      <c r="B13" s="4" t="s">
        <v>199</v>
      </c>
      <c r="C13" s="19">
        <v>106</v>
      </c>
      <c r="D13" s="19">
        <v>98</v>
      </c>
      <c r="E13" s="19">
        <v>58</v>
      </c>
      <c r="F13" s="19">
        <v>11</v>
      </c>
      <c r="G13" s="19">
        <v>9</v>
      </c>
      <c r="H13" s="19">
        <v>3</v>
      </c>
      <c r="I13" s="19">
        <v>71</v>
      </c>
      <c r="J13" s="19">
        <v>67</v>
      </c>
      <c r="K13" s="19">
        <v>45</v>
      </c>
      <c r="L13" s="19">
        <v>24</v>
      </c>
      <c r="M13" s="19">
        <v>22</v>
      </c>
      <c r="N13" s="19">
        <v>10</v>
      </c>
    </row>
    <row r="14" spans="2:14" ht="20.100000000000001" customHeight="1" thickBot="1" x14ac:dyDescent="0.25">
      <c r="B14" s="4" t="s">
        <v>200</v>
      </c>
      <c r="C14" s="19">
        <v>106</v>
      </c>
      <c r="D14" s="19">
        <v>90</v>
      </c>
      <c r="E14" s="19">
        <v>34</v>
      </c>
      <c r="F14" s="19">
        <v>27</v>
      </c>
      <c r="G14" s="19">
        <v>25</v>
      </c>
      <c r="H14" s="19">
        <v>5</v>
      </c>
      <c r="I14" s="19">
        <v>53</v>
      </c>
      <c r="J14" s="19">
        <v>43</v>
      </c>
      <c r="K14" s="19">
        <v>21</v>
      </c>
      <c r="L14" s="19">
        <v>26</v>
      </c>
      <c r="M14" s="19">
        <v>22</v>
      </c>
      <c r="N14" s="19">
        <v>8</v>
      </c>
    </row>
    <row r="15" spans="2:14" ht="20.100000000000001" customHeight="1" thickBot="1" x14ac:dyDescent="0.25">
      <c r="B15" s="4" t="s">
        <v>201</v>
      </c>
      <c r="C15" s="19">
        <v>24</v>
      </c>
      <c r="D15" s="19">
        <v>29</v>
      </c>
      <c r="E15" s="19">
        <v>16</v>
      </c>
      <c r="F15" s="19">
        <v>6</v>
      </c>
      <c r="G15" s="19">
        <v>8</v>
      </c>
      <c r="H15" s="19">
        <v>9</v>
      </c>
      <c r="I15" s="19">
        <v>14</v>
      </c>
      <c r="J15" s="19">
        <v>16</v>
      </c>
      <c r="K15" s="19">
        <v>7</v>
      </c>
      <c r="L15" s="19">
        <v>4</v>
      </c>
      <c r="M15" s="19">
        <v>5</v>
      </c>
      <c r="N15" s="19">
        <v>0</v>
      </c>
    </row>
    <row r="16" spans="2:14" ht="20.100000000000001" customHeight="1" thickBot="1" x14ac:dyDescent="0.25">
      <c r="B16" s="4" t="s">
        <v>202</v>
      </c>
      <c r="C16" s="19">
        <v>38</v>
      </c>
      <c r="D16" s="19">
        <v>31</v>
      </c>
      <c r="E16" s="19">
        <v>13</v>
      </c>
      <c r="F16" s="19">
        <v>10</v>
      </c>
      <c r="G16" s="19">
        <v>10</v>
      </c>
      <c r="H16" s="19">
        <v>1</v>
      </c>
      <c r="I16" s="19">
        <v>25</v>
      </c>
      <c r="J16" s="19">
        <v>16</v>
      </c>
      <c r="K16" s="19">
        <v>12</v>
      </c>
      <c r="L16" s="19">
        <v>3</v>
      </c>
      <c r="M16" s="19">
        <v>5</v>
      </c>
      <c r="N16" s="19">
        <v>0</v>
      </c>
    </row>
    <row r="17" spans="2:14" ht="20.100000000000001" customHeight="1" thickBot="1" x14ac:dyDescent="0.25">
      <c r="B17" s="4" t="s">
        <v>203</v>
      </c>
      <c r="C17" s="19">
        <v>210</v>
      </c>
      <c r="D17" s="19">
        <v>185</v>
      </c>
      <c r="E17" s="19">
        <v>125</v>
      </c>
      <c r="F17" s="19">
        <v>22</v>
      </c>
      <c r="G17" s="19">
        <v>19</v>
      </c>
      <c r="H17" s="19">
        <v>11</v>
      </c>
      <c r="I17" s="19">
        <v>160</v>
      </c>
      <c r="J17" s="19">
        <v>145</v>
      </c>
      <c r="K17" s="19">
        <v>98</v>
      </c>
      <c r="L17" s="19">
        <v>28</v>
      </c>
      <c r="M17" s="19">
        <v>21</v>
      </c>
      <c r="N17" s="19">
        <v>16</v>
      </c>
    </row>
    <row r="18" spans="2:14" ht="20.100000000000001" customHeight="1" thickBot="1" x14ac:dyDescent="0.25">
      <c r="B18" s="4" t="s">
        <v>204</v>
      </c>
      <c r="C18" s="19">
        <v>223</v>
      </c>
      <c r="D18" s="19">
        <v>216</v>
      </c>
      <c r="E18" s="19">
        <v>90</v>
      </c>
      <c r="F18" s="19">
        <v>21</v>
      </c>
      <c r="G18" s="19">
        <v>20</v>
      </c>
      <c r="H18" s="19">
        <v>4</v>
      </c>
      <c r="I18" s="19">
        <v>167</v>
      </c>
      <c r="J18" s="19">
        <v>159</v>
      </c>
      <c r="K18" s="19">
        <v>82</v>
      </c>
      <c r="L18" s="19">
        <v>35</v>
      </c>
      <c r="M18" s="19">
        <v>37</v>
      </c>
      <c r="N18" s="19">
        <v>4</v>
      </c>
    </row>
    <row r="19" spans="2:14" ht="20.100000000000001" customHeight="1" thickBot="1" x14ac:dyDescent="0.25">
      <c r="B19" s="4" t="s">
        <v>205</v>
      </c>
      <c r="C19" s="19">
        <v>11</v>
      </c>
      <c r="D19" s="19">
        <v>12</v>
      </c>
      <c r="E19" s="19">
        <v>3</v>
      </c>
      <c r="F19" s="19">
        <v>3</v>
      </c>
      <c r="G19" s="19">
        <v>5</v>
      </c>
      <c r="H19" s="19">
        <v>1</v>
      </c>
      <c r="I19" s="19">
        <v>8</v>
      </c>
      <c r="J19" s="19">
        <v>7</v>
      </c>
      <c r="K19" s="19">
        <v>2</v>
      </c>
      <c r="L19" s="19">
        <v>0</v>
      </c>
      <c r="M19" s="19">
        <v>0</v>
      </c>
      <c r="N19" s="19">
        <v>0</v>
      </c>
    </row>
    <row r="20" spans="2:14" ht="20.100000000000001" customHeight="1" thickBot="1" x14ac:dyDescent="0.25">
      <c r="B20" s="4" t="s">
        <v>206</v>
      </c>
      <c r="C20" s="19">
        <v>2</v>
      </c>
      <c r="D20" s="19">
        <v>3</v>
      </c>
      <c r="E20" s="19">
        <v>0</v>
      </c>
      <c r="F20" s="19">
        <v>0</v>
      </c>
      <c r="G20" s="19">
        <v>0</v>
      </c>
      <c r="H20" s="19">
        <v>0</v>
      </c>
      <c r="I20" s="19">
        <v>2</v>
      </c>
      <c r="J20" s="19">
        <v>3</v>
      </c>
      <c r="K20" s="19">
        <v>0</v>
      </c>
      <c r="L20" s="19">
        <v>0</v>
      </c>
      <c r="M20" s="19">
        <v>0</v>
      </c>
      <c r="N20" s="19">
        <v>0</v>
      </c>
    </row>
    <row r="21" spans="2:14" ht="20.100000000000001" customHeight="1" thickBot="1" x14ac:dyDescent="0.25">
      <c r="B21" s="4" t="s">
        <v>207</v>
      </c>
      <c r="C21" s="19">
        <v>143</v>
      </c>
      <c r="D21" s="19">
        <v>118</v>
      </c>
      <c r="E21" s="19">
        <v>30</v>
      </c>
      <c r="F21" s="19">
        <v>22</v>
      </c>
      <c r="G21" s="19">
        <v>22</v>
      </c>
      <c r="H21" s="19">
        <v>3</v>
      </c>
      <c r="I21" s="19">
        <v>98</v>
      </c>
      <c r="J21" s="19">
        <v>75</v>
      </c>
      <c r="K21" s="19">
        <v>25</v>
      </c>
      <c r="L21" s="19">
        <v>23</v>
      </c>
      <c r="M21" s="19">
        <v>21</v>
      </c>
      <c r="N21" s="19">
        <v>2</v>
      </c>
    </row>
    <row r="22" spans="2:14" ht="20.100000000000001" customHeight="1" thickBot="1" x14ac:dyDescent="0.25">
      <c r="B22" s="4" t="s">
        <v>208</v>
      </c>
      <c r="C22" s="19">
        <v>94</v>
      </c>
      <c r="D22" s="19">
        <v>88</v>
      </c>
      <c r="E22" s="19">
        <v>23</v>
      </c>
      <c r="F22" s="19">
        <v>15</v>
      </c>
      <c r="G22" s="19">
        <v>15</v>
      </c>
      <c r="H22" s="19">
        <v>2</v>
      </c>
      <c r="I22" s="19">
        <v>41</v>
      </c>
      <c r="J22" s="19">
        <v>39</v>
      </c>
      <c r="K22" s="19">
        <v>13</v>
      </c>
      <c r="L22" s="19">
        <v>38</v>
      </c>
      <c r="M22" s="19">
        <v>34</v>
      </c>
      <c r="N22" s="19">
        <v>8</v>
      </c>
    </row>
    <row r="23" spans="2:14" ht="20.100000000000001" customHeight="1" thickBot="1" x14ac:dyDescent="0.25">
      <c r="B23" s="4" t="s">
        <v>209</v>
      </c>
      <c r="C23" s="19">
        <v>142</v>
      </c>
      <c r="D23" s="19">
        <v>136</v>
      </c>
      <c r="E23" s="19">
        <v>29</v>
      </c>
      <c r="F23" s="19">
        <v>40</v>
      </c>
      <c r="G23" s="19">
        <v>37</v>
      </c>
      <c r="H23" s="19">
        <v>8</v>
      </c>
      <c r="I23" s="19">
        <v>44</v>
      </c>
      <c r="J23" s="19">
        <v>52</v>
      </c>
      <c r="K23" s="19">
        <v>10</v>
      </c>
      <c r="L23" s="19">
        <v>58</v>
      </c>
      <c r="M23" s="19">
        <v>47</v>
      </c>
      <c r="N23" s="19">
        <v>11</v>
      </c>
    </row>
    <row r="24" spans="2:14" ht="20.100000000000001" customHeight="1" thickBot="1" x14ac:dyDescent="0.25">
      <c r="B24" s="4" t="s">
        <v>210</v>
      </c>
      <c r="C24" s="19">
        <v>194</v>
      </c>
      <c r="D24" s="19">
        <v>188</v>
      </c>
      <c r="E24" s="19">
        <v>74</v>
      </c>
      <c r="F24" s="19">
        <v>10</v>
      </c>
      <c r="G24" s="19">
        <v>10</v>
      </c>
      <c r="H24" s="19">
        <v>5</v>
      </c>
      <c r="I24" s="19">
        <v>163</v>
      </c>
      <c r="J24" s="19">
        <v>156</v>
      </c>
      <c r="K24" s="19">
        <v>59</v>
      </c>
      <c r="L24" s="19">
        <v>21</v>
      </c>
      <c r="M24" s="19">
        <v>22</v>
      </c>
      <c r="N24" s="19">
        <v>10</v>
      </c>
    </row>
    <row r="25" spans="2:14" ht="20.100000000000001" customHeight="1" thickBot="1" x14ac:dyDescent="0.25">
      <c r="B25" s="4" t="s">
        <v>211</v>
      </c>
      <c r="C25" s="19">
        <v>89</v>
      </c>
      <c r="D25" s="19">
        <v>91</v>
      </c>
      <c r="E25" s="19">
        <v>18</v>
      </c>
      <c r="F25" s="19">
        <v>19</v>
      </c>
      <c r="G25" s="19">
        <v>17</v>
      </c>
      <c r="H25" s="19">
        <v>7</v>
      </c>
      <c r="I25" s="19">
        <v>68</v>
      </c>
      <c r="J25" s="19">
        <v>69</v>
      </c>
      <c r="K25" s="19">
        <v>10</v>
      </c>
      <c r="L25" s="19">
        <v>2</v>
      </c>
      <c r="M25" s="19">
        <v>5</v>
      </c>
      <c r="N25" s="19">
        <v>1</v>
      </c>
    </row>
    <row r="26" spans="2:14" ht="20.100000000000001" customHeight="1" thickBot="1" x14ac:dyDescent="0.25">
      <c r="B26" s="5" t="s">
        <v>212</v>
      </c>
      <c r="C26" s="27">
        <v>50</v>
      </c>
      <c r="D26" s="27">
        <v>42</v>
      </c>
      <c r="E26" s="27">
        <v>15</v>
      </c>
      <c r="F26" s="27">
        <v>9</v>
      </c>
      <c r="G26" s="27">
        <v>7</v>
      </c>
      <c r="H26" s="27">
        <v>3</v>
      </c>
      <c r="I26" s="27">
        <v>34</v>
      </c>
      <c r="J26" s="27">
        <v>27</v>
      </c>
      <c r="K26" s="27">
        <v>11</v>
      </c>
      <c r="L26" s="27">
        <v>7</v>
      </c>
      <c r="M26" s="27">
        <v>8</v>
      </c>
      <c r="N26" s="27">
        <v>1</v>
      </c>
    </row>
    <row r="27" spans="2:14" ht="20.100000000000001" customHeight="1" thickBot="1" x14ac:dyDescent="0.25">
      <c r="B27" s="6" t="s">
        <v>213</v>
      </c>
      <c r="C27" s="29">
        <v>17</v>
      </c>
      <c r="D27" s="29">
        <v>19</v>
      </c>
      <c r="E27" s="29">
        <v>7</v>
      </c>
      <c r="F27" s="29">
        <v>0</v>
      </c>
      <c r="G27" s="29">
        <v>0</v>
      </c>
      <c r="H27" s="29">
        <v>0</v>
      </c>
      <c r="I27" s="29">
        <v>17</v>
      </c>
      <c r="J27" s="29">
        <v>19</v>
      </c>
      <c r="K27" s="29">
        <v>7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214</v>
      </c>
      <c r="C28" s="29">
        <v>16</v>
      </c>
      <c r="D28" s="29">
        <v>13</v>
      </c>
      <c r="E28" s="29">
        <v>4</v>
      </c>
      <c r="F28" s="29">
        <v>8</v>
      </c>
      <c r="G28" s="29">
        <v>5</v>
      </c>
      <c r="H28" s="29">
        <v>3</v>
      </c>
      <c r="I28" s="29">
        <v>8</v>
      </c>
      <c r="J28" s="29">
        <v>8</v>
      </c>
      <c r="K28" s="29">
        <v>1</v>
      </c>
      <c r="L28" s="29">
        <v>0</v>
      </c>
      <c r="M28" s="29">
        <v>0</v>
      </c>
      <c r="N28" s="29">
        <v>0</v>
      </c>
    </row>
    <row r="29" spans="2:14" ht="20.100000000000001" customHeight="1" thickBot="1" x14ac:dyDescent="0.25">
      <c r="B29" s="4" t="s">
        <v>215</v>
      </c>
      <c r="C29" s="28">
        <v>39</v>
      </c>
      <c r="D29" s="28">
        <v>27</v>
      </c>
      <c r="E29" s="28">
        <v>16</v>
      </c>
      <c r="F29" s="28">
        <v>4</v>
      </c>
      <c r="G29" s="28">
        <v>6</v>
      </c>
      <c r="H29" s="28">
        <v>0</v>
      </c>
      <c r="I29" s="28">
        <v>31</v>
      </c>
      <c r="J29" s="28">
        <v>20</v>
      </c>
      <c r="K29" s="28">
        <v>12</v>
      </c>
      <c r="L29" s="28">
        <v>4</v>
      </c>
      <c r="M29" s="28">
        <v>1</v>
      </c>
      <c r="N29" s="28">
        <v>4</v>
      </c>
    </row>
    <row r="30" spans="2:14" ht="20.100000000000001" customHeight="1" thickBot="1" x14ac:dyDescent="0.25">
      <c r="B30" s="4" t="s">
        <v>216</v>
      </c>
      <c r="C30" s="19">
        <v>12</v>
      </c>
      <c r="D30" s="19">
        <v>9</v>
      </c>
      <c r="E30" s="19">
        <v>8</v>
      </c>
      <c r="F30" s="19">
        <v>1</v>
      </c>
      <c r="G30" s="19">
        <v>0</v>
      </c>
      <c r="H30" s="19">
        <v>1</v>
      </c>
      <c r="I30" s="19">
        <v>11</v>
      </c>
      <c r="J30" s="19">
        <v>9</v>
      </c>
      <c r="K30" s="19">
        <v>7</v>
      </c>
      <c r="L30" s="19">
        <v>0</v>
      </c>
      <c r="M30" s="19">
        <v>0</v>
      </c>
      <c r="N30" s="19">
        <v>0</v>
      </c>
    </row>
    <row r="31" spans="2:14" ht="20.100000000000001" customHeight="1" thickBot="1" x14ac:dyDescent="0.25">
      <c r="B31" s="4" t="s">
        <v>217</v>
      </c>
      <c r="C31" s="19">
        <v>8</v>
      </c>
      <c r="D31" s="19">
        <v>9</v>
      </c>
      <c r="E31" s="19">
        <v>0</v>
      </c>
      <c r="F31" s="19">
        <v>2</v>
      </c>
      <c r="G31" s="19">
        <v>3</v>
      </c>
      <c r="H31" s="19">
        <v>0</v>
      </c>
      <c r="I31" s="19">
        <v>0</v>
      </c>
      <c r="J31" s="19">
        <v>0</v>
      </c>
      <c r="K31" s="19">
        <v>0</v>
      </c>
      <c r="L31" s="19">
        <v>6</v>
      </c>
      <c r="M31" s="19">
        <v>6</v>
      </c>
      <c r="N31" s="19">
        <v>0</v>
      </c>
    </row>
    <row r="32" spans="2:14" ht="20.100000000000001" customHeight="1" thickBot="1" x14ac:dyDescent="0.25">
      <c r="B32" s="4" t="s">
        <v>218</v>
      </c>
      <c r="C32" s="19">
        <v>9</v>
      </c>
      <c r="D32" s="19">
        <v>10</v>
      </c>
      <c r="E32" s="19">
        <v>1</v>
      </c>
      <c r="F32" s="19">
        <v>8</v>
      </c>
      <c r="G32" s="19">
        <v>9</v>
      </c>
      <c r="H32" s="19">
        <v>1</v>
      </c>
      <c r="I32" s="19">
        <v>1</v>
      </c>
      <c r="J32" s="19">
        <v>1</v>
      </c>
      <c r="K32" s="19">
        <v>0</v>
      </c>
      <c r="L32" s="19">
        <v>0</v>
      </c>
      <c r="M32" s="19">
        <v>0</v>
      </c>
      <c r="N32" s="19">
        <v>0</v>
      </c>
    </row>
    <row r="33" spans="2:14" ht="20.100000000000001" customHeight="1" thickBot="1" x14ac:dyDescent="0.25">
      <c r="B33" s="4" t="s">
        <v>219</v>
      </c>
      <c r="C33" s="19">
        <v>7</v>
      </c>
      <c r="D33" s="19">
        <v>7</v>
      </c>
      <c r="E33" s="19">
        <v>0</v>
      </c>
      <c r="F33" s="19">
        <v>1</v>
      </c>
      <c r="G33" s="19">
        <v>1</v>
      </c>
      <c r="H33" s="19">
        <v>0</v>
      </c>
      <c r="I33" s="19">
        <v>6</v>
      </c>
      <c r="J33" s="19">
        <v>6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220</v>
      </c>
      <c r="C34" s="19">
        <v>50</v>
      </c>
      <c r="D34" s="19">
        <v>39</v>
      </c>
      <c r="E34" s="19">
        <v>25</v>
      </c>
      <c r="F34" s="19">
        <v>16</v>
      </c>
      <c r="G34" s="19">
        <v>12</v>
      </c>
      <c r="H34" s="19">
        <v>5</v>
      </c>
      <c r="I34" s="19">
        <v>33</v>
      </c>
      <c r="J34" s="19">
        <v>26</v>
      </c>
      <c r="K34" s="19">
        <v>20</v>
      </c>
      <c r="L34" s="19">
        <v>1</v>
      </c>
      <c r="M34" s="19">
        <v>1</v>
      </c>
      <c r="N34" s="19">
        <v>0</v>
      </c>
    </row>
    <row r="35" spans="2:14" ht="20.100000000000001" customHeight="1" thickBot="1" x14ac:dyDescent="0.25">
      <c r="B35" s="4" t="s">
        <v>221</v>
      </c>
      <c r="C35" s="19">
        <v>4</v>
      </c>
      <c r="D35" s="19">
        <v>3</v>
      </c>
      <c r="E35" s="19">
        <v>2</v>
      </c>
      <c r="F35" s="19">
        <v>2</v>
      </c>
      <c r="G35" s="19">
        <v>2</v>
      </c>
      <c r="H35" s="19">
        <v>1</v>
      </c>
      <c r="I35" s="19">
        <v>1</v>
      </c>
      <c r="J35" s="19">
        <v>0</v>
      </c>
      <c r="K35" s="19">
        <v>1</v>
      </c>
      <c r="L35" s="19">
        <v>1</v>
      </c>
      <c r="M35" s="19">
        <v>1</v>
      </c>
      <c r="N35" s="19">
        <v>0</v>
      </c>
    </row>
    <row r="36" spans="2:14" ht="20.100000000000001" customHeight="1" thickBot="1" x14ac:dyDescent="0.25">
      <c r="B36" s="4" t="s">
        <v>222</v>
      </c>
      <c r="C36" s="19">
        <v>22</v>
      </c>
      <c r="D36" s="19">
        <v>26</v>
      </c>
      <c r="E36" s="19">
        <v>7</v>
      </c>
      <c r="F36" s="19">
        <v>3</v>
      </c>
      <c r="G36" s="19">
        <v>1</v>
      </c>
      <c r="H36" s="19">
        <v>2</v>
      </c>
      <c r="I36" s="19">
        <v>18</v>
      </c>
      <c r="J36" s="19">
        <v>24</v>
      </c>
      <c r="K36" s="19">
        <v>5</v>
      </c>
      <c r="L36" s="19">
        <v>1</v>
      </c>
      <c r="M36" s="19">
        <v>1</v>
      </c>
      <c r="N36" s="19">
        <v>0</v>
      </c>
    </row>
    <row r="37" spans="2:14" ht="20.100000000000001" customHeight="1" thickBot="1" x14ac:dyDescent="0.25">
      <c r="B37" s="4" t="s">
        <v>223</v>
      </c>
      <c r="C37" s="19">
        <v>30</v>
      </c>
      <c r="D37" s="19">
        <v>30</v>
      </c>
      <c r="E37" s="19">
        <v>19</v>
      </c>
      <c r="F37" s="19">
        <v>7</v>
      </c>
      <c r="G37" s="19">
        <v>5</v>
      </c>
      <c r="H37" s="19">
        <v>4</v>
      </c>
      <c r="I37" s="19">
        <v>22</v>
      </c>
      <c r="J37" s="19">
        <v>24</v>
      </c>
      <c r="K37" s="19">
        <v>15</v>
      </c>
      <c r="L37" s="19">
        <v>1</v>
      </c>
      <c r="M37" s="19">
        <v>1</v>
      </c>
      <c r="N37" s="19">
        <v>0</v>
      </c>
    </row>
    <row r="38" spans="2:14" ht="20.100000000000001" customHeight="1" thickBot="1" x14ac:dyDescent="0.25">
      <c r="B38" s="4" t="s">
        <v>224</v>
      </c>
      <c r="C38" s="19">
        <v>25</v>
      </c>
      <c r="D38" s="19">
        <v>26</v>
      </c>
      <c r="E38" s="19">
        <v>4</v>
      </c>
      <c r="F38" s="19">
        <v>15</v>
      </c>
      <c r="G38" s="19">
        <v>15</v>
      </c>
      <c r="H38" s="19">
        <v>2</v>
      </c>
      <c r="I38" s="19">
        <v>7</v>
      </c>
      <c r="J38" s="19">
        <v>8</v>
      </c>
      <c r="K38" s="19">
        <v>2</v>
      </c>
      <c r="L38" s="19">
        <v>3</v>
      </c>
      <c r="M38" s="19">
        <v>3</v>
      </c>
      <c r="N38" s="19">
        <v>0</v>
      </c>
    </row>
    <row r="39" spans="2:14" ht="20.100000000000001" customHeight="1" thickBot="1" x14ac:dyDescent="0.25">
      <c r="B39" s="4" t="s">
        <v>225</v>
      </c>
      <c r="C39" s="19">
        <v>21</v>
      </c>
      <c r="D39" s="19">
        <v>20</v>
      </c>
      <c r="E39" s="19">
        <v>31</v>
      </c>
      <c r="F39" s="19">
        <v>5</v>
      </c>
      <c r="G39" s="19">
        <v>4</v>
      </c>
      <c r="H39" s="19">
        <v>3</v>
      </c>
      <c r="I39" s="19">
        <v>16</v>
      </c>
      <c r="J39" s="19">
        <v>16</v>
      </c>
      <c r="K39" s="19">
        <v>24</v>
      </c>
      <c r="L39" s="19">
        <v>0</v>
      </c>
      <c r="M39" s="19">
        <v>0</v>
      </c>
      <c r="N39" s="19">
        <v>4</v>
      </c>
    </row>
    <row r="40" spans="2:14" ht="20.100000000000001" customHeight="1" thickBot="1" x14ac:dyDescent="0.25">
      <c r="B40" s="4" t="s">
        <v>226</v>
      </c>
      <c r="C40" s="19">
        <v>48</v>
      </c>
      <c r="D40" s="19">
        <v>34</v>
      </c>
      <c r="E40" s="19">
        <v>57</v>
      </c>
      <c r="F40" s="19">
        <v>6</v>
      </c>
      <c r="G40" s="19">
        <v>6</v>
      </c>
      <c r="H40" s="19">
        <v>7</v>
      </c>
      <c r="I40" s="19">
        <v>37</v>
      </c>
      <c r="J40" s="19">
        <v>22</v>
      </c>
      <c r="K40" s="19">
        <v>49</v>
      </c>
      <c r="L40" s="19">
        <v>5</v>
      </c>
      <c r="M40" s="19">
        <v>6</v>
      </c>
      <c r="N40" s="19">
        <v>1</v>
      </c>
    </row>
    <row r="41" spans="2:14" ht="20.100000000000001" customHeight="1" thickBot="1" x14ac:dyDescent="0.25">
      <c r="B41" s="4" t="s">
        <v>227</v>
      </c>
      <c r="C41" s="19">
        <v>786</v>
      </c>
      <c r="D41" s="19">
        <v>726</v>
      </c>
      <c r="E41" s="19">
        <v>413</v>
      </c>
      <c r="F41" s="19">
        <v>188</v>
      </c>
      <c r="G41" s="19">
        <v>175</v>
      </c>
      <c r="H41" s="19">
        <v>97</v>
      </c>
      <c r="I41" s="19">
        <v>497</v>
      </c>
      <c r="J41" s="19">
        <v>464</v>
      </c>
      <c r="K41" s="19">
        <v>287</v>
      </c>
      <c r="L41" s="19">
        <v>101</v>
      </c>
      <c r="M41" s="19">
        <v>87</v>
      </c>
      <c r="N41" s="19">
        <v>29</v>
      </c>
    </row>
    <row r="42" spans="2:14" ht="20.100000000000001" customHeight="1" thickBot="1" x14ac:dyDescent="0.25">
      <c r="B42" s="4" t="s">
        <v>228</v>
      </c>
      <c r="C42" s="19">
        <v>113</v>
      </c>
      <c r="D42" s="19">
        <v>88</v>
      </c>
      <c r="E42" s="19">
        <v>54</v>
      </c>
      <c r="F42" s="19">
        <v>26</v>
      </c>
      <c r="G42" s="19">
        <v>18</v>
      </c>
      <c r="H42" s="19">
        <v>14</v>
      </c>
      <c r="I42" s="19">
        <v>84</v>
      </c>
      <c r="J42" s="19">
        <v>56</v>
      </c>
      <c r="K42" s="19">
        <v>40</v>
      </c>
      <c r="L42" s="19">
        <v>3</v>
      </c>
      <c r="M42" s="19">
        <v>14</v>
      </c>
      <c r="N42" s="19">
        <v>0</v>
      </c>
    </row>
    <row r="43" spans="2:14" ht="20.100000000000001" customHeight="1" thickBot="1" x14ac:dyDescent="0.25">
      <c r="B43" s="4" t="s">
        <v>229</v>
      </c>
      <c r="C43" s="19">
        <v>85</v>
      </c>
      <c r="D43" s="19">
        <v>74</v>
      </c>
      <c r="E43" s="19">
        <v>35</v>
      </c>
      <c r="F43" s="19">
        <v>55</v>
      </c>
      <c r="G43" s="19">
        <v>45</v>
      </c>
      <c r="H43" s="19">
        <v>27</v>
      </c>
      <c r="I43" s="19">
        <v>29</v>
      </c>
      <c r="J43" s="19">
        <v>27</v>
      </c>
      <c r="K43" s="19">
        <v>8</v>
      </c>
      <c r="L43" s="19">
        <v>1</v>
      </c>
      <c r="M43" s="19">
        <v>2</v>
      </c>
      <c r="N43" s="19">
        <v>0</v>
      </c>
    </row>
    <row r="44" spans="2:14" ht="20.100000000000001" customHeight="1" thickBot="1" x14ac:dyDescent="0.25">
      <c r="B44" s="4" t="s">
        <v>230</v>
      </c>
      <c r="C44" s="19">
        <v>179</v>
      </c>
      <c r="D44" s="19">
        <v>161</v>
      </c>
      <c r="E44" s="19">
        <v>53</v>
      </c>
      <c r="F44" s="19">
        <v>58</v>
      </c>
      <c r="G44" s="19">
        <v>40</v>
      </c>
      <c r="H44" s="19">
        <v>12</v>
      </c>
      <c r="I44" s="19">
        <v>106</v>
      </c>
      <c r="J44" s="19">
        <v>106</v>
      </c>
      <c r="K44" s="19">
        <v>39</v>
      </c>
      <c r="L44" s="19">
        <v>15</v>
      </c>
      <c r="M44" s="19">
        <v>15</v>
      </c>
      <c r="N44" s="19">
        <v>2</v>
      </c>
    </row>
    <row r="45" spans="2:14" ht="20.100000000000001" customHeight="1" thickBot="1" x14ac:dyDescent="0.25">
      <c r="B45" s="4" t="s">
        <v>231</v>
      </c>
      <c r="C45" s="19">
        <v>165</v>
      </c>
      <c r="D45" s="19">
        <v>187</v>
      </c>
      <c r="E45" s="19">
        <v>46</v>
      </c>
      <c r="F45" s="19">
        <v>64</v>
      </c>
      <c r="G45" s="19">
        <v>54</v>
      </c>
      <c r="H45" s="19">
        <v>19</v>
      </c>
      <c r="I45" s="19">
        <v>82</v>
      </c>
      <c r="J45" s="19">
        <v>110</v>
      </c>
      <c r="K45" s="19">
        <v>25</v>
      </c>
      <c r="L45" s="19">
        <v>19</v>
      </c>
      <c r="M45" s="19">
        <v>23</v>
      </c>
      <c r="N45" s="19">
        <v>2</v>
      </c>
    </row>
    <row r="46" spans="2:14" ht="20.100000000000001" customHeight="1" thickBot="1" x14ac:dyDescent="0.25">
      <c r="B46" s="4" t="s">
        <v>232</v>
      </c>
      <c r="C46" s="19">
        <v>35</v>
      </c>
      <c r="D46" s="19">
        <v>32</v>
      </c>
      <c r="E46" s="19">
        <v>11</v>
      </c>
      <c r="F46" s="19">
        <v>17</v>
      </c>
      <c r="G46" s="19">
        <v>14</v>
      </c>
      <c r="H46" s="19">
        <v>8</v>
      </c>
      <c r="I46" s="19">
        <v>17</v>
      </c>
      <c r="J46" s="19">
        <v>17</v>
      </c>
      <c r="K46" s="19">
        <v>3</v>
      </c>
      <c r="L46" s="19">
        <v>1</v>
      </c>
      <c r="M46" s="19">
        <v>1</v>
      </c>
      <c r="N46" s="19">
        <v>0</v>
      </c>
    </row>
    <row r="47" spans="2:14" ht="20.100000000000001" customHeight="1" thickBot="1" x14ac:dyDescent="0.25">
      <c r="B47" s="4" t="s">
        <v>233</v>
      </c>
      <c r="C47" s="19">
        <v>410</v>
      </c>
      <c r="D47" s="19">
        <v>365</v>
      </c>
      <c r="E47" s="19">
        <v>137</v>
      </c>
      <c r="F47" s="19">
        <v>84</v>
      </c>
      <c r="G47" s="19">
        <v>70</v>
      </c>
      <c r="H47" s="19">
        <v>31</v>
      </c>
      <c r="I47" s="19">
        <v>240</v>
      </c>
      <c r="J47" s="19">
        <v>213</v>
      </c>
      <c r="K47" s="19">
        <v>86</v>
      </c>
      <c r="L47" s="19">
        <v>86</v>
      </c>
      <c r="M47" s="19">
        <v>82</v>
      </c>
      <c r="N47" s="19">
        <v>13</v>
      </c>
    </row>
    <row r="48" spans="2:14" ht="20.100000000000001" customHeight="1" thickBot="1" x14ac:dyDescent="0.25">
      <c r="B48" s="4" t="s">
        <v>234</v>
      </c>
      <c r="C48" s="19">
        <v>35</v>
      </c>
      <c r="D48" s="19">
        <v>31</v>
      </c>
      <c r="E48" s="19">
        <v>15</v>
      </c>
      <c r="F48" s="19">
        <v>9</v>
      </c>
      <c r="G48" s="19">
        <v>8</v>
      </c>
      <c r="H48" s="19">
        <v>1</v>
      </c>
      <c r="I48" s="19">
        <v>26</v>
      </c>
      <c r="J48" s="19">
        <v>23</v>
      </c>
      <c r="K48" s="19">
        <v>14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235</v>
      </c>
      <c r="C49" s="19">
        <v>42</v>
      </c>
      <c r="D49" s="19">
        <v>41</v>
      </c>
      <c r="E49" s="19">
        <v>17</v>
      </c>
      <c r="F49" s="19">
        <v>14</v>
      </c>
      <c r="G49" s="19">
        <v>14</v>
      </c>
      <c r="H49" s="19">
        <v>2</v>
      </c>
      <c r="I49" s="19">
        <v>27</v>
      </c>
      <c r="J49" s="19">
        <v>27</v>
      </c>
      <c r="K49" s="19">
        <v>14</v>
      </c>
      <c r="L49" s="19">
        <v>1</v>
      </c>
      <c r="M49" s="19">
        <v>0</v>
      </c>
      <c r="N49" s="19">
        <v>1</v>
      </c>
    </row>
    <row r="50" spans="2:14" ht="20.100000000000001" customHeight="1" thickBot="1" x14ac:dyDescent="0.25">
      <c r="B50" s="4" t="s">
        <v>236</v>
      </c>
      <c r="C50" s="19">
        <v>76</v>
      </c>
      <c r="D50" s="19">
        <v>69</v>
      </c>
      <c r="E50" s="19">
        <v>68</v>
      </c>
      <c r="F50" s="19">
        <v>16</v>
      </c>
      <c r="G50" s="19">
        <v>13</v>
      </c>
      <c r="H50" s="19">
        <v>10</v>
      </c>
      <c r="I50" s="19">
        <v>49</v>
      </c>
      <c r="J50" s="19">
        <v>43</v>
      </c>
      <c r="K50" s="19">
        <v>56</v>
      </c>
      <c r="L50" s="19">
        <v>11</v>
      </c>
      <c r="M50" s="19">
        <v>13</v>
      </c>
      <c r="N50" s="19">
        <v>2</v>
      </c>
    </row>
    <row r="51" spans="2:14" ht="20.100000000000001" customHeight="1" thickBot="1" x14ac:dyDescent="0.25">
      <c r="B51" s="4" t="s">
        <v>237</v>
      </c>
      <c r="C51" s="19">
        <v>13</v>
      </c>
      <c r="D51" s="19">
        <v>14</v>
      </c>
      <c r="E51" s="19">
        <v>5</v>
      </c>
      <c r="F51" s="19">
        <v>1</v>
      </c>
      <c r="G51" s="19">
        <v>1</v>
      </c>
      <c r="H51" s="19">
        <v>0</v>
      </c>
      <c r="I51" s="19">
        <v>11</v>
      </c>
      <c r="J51" s="19">
        <v>13</v>
      </c>
      <c r="K51" s="19">
        <v>4</v>
      </c>
      <c r="L51" s="19">
        <v>1</v>
      </c>
      <c r="M51" s="19">
        <v>0</v>
      </c>
      <c r="N51" s="19">
        <v>1</v>
      </c>
    </row>
    <row r="52" spans="2:14" ht="20.100000000000001" customHeight="1" thickBot="1" x14ac:dyDescent="0.25">
      <c r="B52" s="4" t="s">
        <v>238</v>
      </c>
      <c r="C52" s="19">
        <v>26</v>
      </c>
      <c r="D52" s="19">
        <v>28</v>
      </c>
      <c r="E52" s="19">
        <v>8</v>
      </c>
      <c r="F52" s="19">
        <v>7</v>
      </c>
      <c r="G52" s="19">
        <v>7</v>
      </c>
      <c r="H52" s="19">
        <v>0</v>
      </c>
      <c r="I52" s="19">
        <v>16</v>
      </c>
      <c r="J52" s="19">
        <v>18</v>
      </c>
      <c r="K52" s="19">
        <v>8</v>
      </c>
      <c r="L52" s="19">
        <v>3</v>
      </c>
      <c r="M52" s="19">
        <v>3</v>
      </c>
      <c r="N52" s="19">
        <v>0</v>
      </c>
    </row>
    <row r="53" spans="2:14" ht="20.100000000000001" customHeight="1" thickBot="1" x14ac:dyDescent="0.25">
      <c r="B53" s="4" t="s">
        <v>239</v>
      </c>
      <c r="C53" s="19">
        <v>52</v>
      </c>
      <c r="D53" s="19">
        <v>40</v>
      </c>
      <c r="E53" s="19">
        <v>35</v>
      </c>
      <c r="F53" s="19">
        <v>14</v>
      </c>
      <c r="G53" s="19">
        <v>8</v>
      </c>
      <c r="H53" s="19">
        <v>8</v>
      </c>
      <c r="I53" s="19">
        <v>36</v>
      </c>
      <c r="J53" s="19">
        <v>30</v>
      </c>
      <c r="K53" s="19">
        <v>27</v>
      </c>
      <c r="L53" s="19">
        <v>2</v>
      </c>
      <c r="M53" s="19">
        <v>2</v>
      </c>
      <c r="N53" s="19">
        <v>0</v>
      </c>
    </row>
    <row r="54" spans="2:14" ht="20.100000000000001" customHeight="1" thickBot="1" x14ac:dyDescent="0.25">
      <c r="B54" s="4" t="s">
        <v>240</v>
      </c>
      <c r="C54" s="19">
        <v>781</v>
      </c>
      <c r="D54" s="19">
        <v>757</v>
      </c>
      <c r="E54" s="19">
        <v>219</v>
      </c>
      <c r="F54" s="19">
        <v>147</v>
      </c>
      <c r="G54" s="19">
        <v>142</v>
      </c>
      <c r="H54" s="19">
        <v>37</v>
      </c>
      <c r="I54" s="19">
        <v>438</v>
      </c>
      <c r="J54" s="19">
        <v>414</v>
      </c>
      <c r="K54" s="19">
        <v>163</v>
      </c>
      <c r="L54" s="19">
        <v>196</v>
      </c>
      <c r="M54" s="19">
        <v>201</v>
      </c>
      <c r="N54" s="19">
        <v>19</v>
      </c>
    </row>
    <row r="55" spans="2:14" ht="20.100000000000001" customHeight="1" thickBot="1" x14ac:dyDescent="0.25">
      <c r="B55" s="4" t="s">
        <v>241</v>
      </c>
      <c r="C55" s="19">
        <v>327</v>
      </c>
      <c r="D55" s="19">
        <v>307</v>
      </c>
      <c r="E55" s="19">
        <v>100</v>
      </c>
      <c r="F55" s="19">
        <v>18</v>
      </c>
      <c r="G55" s="19">
        <v>22</v>
      </c>
      <c r="H55" s="19">
        <v>5</v>
      </c>
      <c r="I55" s="19">
        <v>88</v>
      </c>
      <c r="J55" s="19">
        <v>74</v>
      </c>
      <c r="K55" s="19">
        <v>70</v>
      </c>
      <c r="L55" s="19">
        <v>221</v>
      </c>
      <c r="M55" s="19">
        <v>211</v>
      </c>
      <c r="N55" s="19">
        <v>25</v>
      </c>
    </row>
    <row r="56" spans="2:14" ht="20.100000000000001" customHeight="1" thickBot="1" x14ac:dyDescent="0.25">
      <c r="B56" s="4" t="s">
        <v>242</v>
      </c>
      <c r="C56" s="19">
        <v>72</v>
      </c>
      <c r="D56" s="19">
        <v>71</v>
      </c>
      <c r="E56" s="19">
        <v>43</v>
      </c>
      <c r="F56" s="19">
        <v>15</v>
      </c>
      <c r="G56" s="19">
        <v>19</v>
      </c>
      <c r="H56" s="19">
        <v>6</v>
      </c>
      <c r="I56" s="19">
        <v>53</v>
      </c>
      <c r="J56" s="19">
        <v>48</v>
      </c>
      <c r="K56" s="19">
        <v>35</v>
      </c>
      <c r="L56" s="19">
        <v>4</v>
      </c>
      <c r="M56" s="19">
        <v>4</v>
      </c>
      <c r="N56" s="19">
        <v>2</v>
      </c>
    </row>
    <row r="57" spans="2:14" ht="20.100000000000001" customHeight="1" thickBot="1" x14ac:dyDescent="0.25">
      <c r="B57" s="4" t="s">
        <v>243</v>
      </c>
      <c r="C57" s="19">
        <v>30</v>
      </c>
      <c r="D57" s="19">
        <v>51</v>
      </c>
      <c r="E57" s="19">
        <v>12</v>
      </c>
      <c r="F57" s="19">
        <v>6</v>
      </c>
      <c r="G57" s="19">
        <v>16</v>
      </c>
      <c r="H57" s="19">
        <v>1</v>
      </c>
      <c r="I57" s="19">
        <v>20</v>
      </c>
      <c r="J57" s="19">
        <v>31</v>
      </c>
      <c r="K57" s="19">
        <v>11</v>
      </c>
      <c r="L57" s="19">
        <v>4</v>
      </c>
      <c r="M57" s="19">
        <v>4</v>
      </c>
      <c r="N57" s="19">
        <v>0</v>
      </c>
    </row>
    <row r="58" spans="2:14" ht="20.100000000000001" customHeight="1" thickBot="1" x14ac:dyDescent="0.25">
      <c r="B58" s="4" t="s">
        <v>269</v>
      </c>
      <c r="C58" s="19">
        <v>37</v>
      </c>
      <c r="D58" s="19">
        <v>34</v>
      </c>
      <c r="E58" s="19">
        <v>28</v>
      </c>
      <c r="F58" s="19">
        <v>9</v>
      </c>
      <c r="G58" s="19">
        <v>6</v>
      </c>
      <c r="H58" s="19">
        <v>5</v>
      </c>
      <c r="I58" s="19">
        <v>27</v>
      </c>
      <c r="J58" s="19">
        <v>27</v>
      </c>
      <c r="K58" s="19">
        <v>23</v>
      </c>
      <c r="L58" s="19">
        <v>1</v>
      </c>
      <c r="M58" s="19">
        <v>1</v>
      </c>
      <c r="N58" s="19">
        <v>0</v>
      </c>
    </row>
    <row r="59" spans="2:14" ht="20.100000000000001" customHeight="1" thickBot="1" x14ac:dyDescent="0.25">
      <c r="B59" s="4" t="s">
        <v>245</v>
      </c>
      <c r="C59" s="19">
        <v>110</v>
      </c>
      <c r="D59" s="19">
        <v>119</v>
      </c>
      <c r="E59" s="19">
        <v>47</v>
      </c>
      <c r="F59" s="19">
        <v>30</v>
      </c>
      <c r="G59" s="19">
        <v>17</v>
      </c>
      <c r="H59" s="19">
        <v>14</v>
      </c>
      <c r="I59" s="19">
        <v>67</v>
      </c>
      <c r="J59" s="19">
        <v>87</v>
      </c>
      <c r="K59" s="19">
        <v>21</v>
      </c>
      <c r="L59" s="19">
        <v>13</v>
      </c>
      <c r="M59" s="19">
        <v>15</v>
      </c>
      <c r="N59" s="19">
        <v>12</v>
      </c>
    </row>
    <row r="60" spans="2:14" ht="20.100000000000001" customHeight="1" thickBot="1" x14ac:dyDescent="0.25">
      <c r="B60" s="4" t="s">
        <v>246</v>
      </c>
      <c r="C60" s="19">
        <v>49</v>
      </c>
      <c r="D60" s="19">
        <v>50</v>
      </c>
      <c r="E60" s="19">
        <v>25</v>
      </c>
      <c r="F60" s="19">
        <v>6</v>
      </c>
      <c r="G60" s="19">
        <v>6</v>
      </c>
      <c r="H60" s="19">
        <v>1</v>
      </c>
      <c r="I60" s="19">
        <v>43</v>
      </c>
      <c r="J60" s="19">
        <v>44</v>
      </c>
      <c r="K60" s="19">
        <v>24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5406</v>
      </c>
      <c r="D61" s="9">
        <f t="shared" ref="D61:N61" si="0">SUM(D11:D60)</f>
        <v>5133</v>
      </c>
      <c r="E61" s="9">
        <f t="shared" si="0"/>
        <v>2211</v>
      </c>
      <c r="F61" s="9">
        <f t="shared" si="0"/>
        <v>1095</v>
      </c>
      <c r="G61" s="9">
        <f t="shared" si="0"/>
        <v>1002</v>
      </c>
      <c r="H61" s="9">
        <f t="shared" si="0"/>
        <v>393</v>
      </c>
      <c r="I61" s="9">
        <f t="shared" si="0"/>
        <v>3316</v>
      </c>
      <c r="J61" s="9">
        <f t="shared" si="0"/>
        <v>3160</v>
      </c>
      <c r="K61" s="9">
        <f t="shared" si="0"/>
        <v>1613</v>
      </c>
      <c r="L61" s="9">
        <f t="shared" si="0"/>
        <v>995</v>
      </c>
      <c r="M61" s="9">
        <f t="shared" si="0"/>
        <v>971</v>
      </c>
      <c r="N61" s="9">
        <f t="shared" si="0"/>
        <v>198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9"/>
      <c r="C9" s="77" t="s">
        <v>87</v>
      </c>
      <c r="D9" s="70"/>
      <c r="E9" s="78"/>
      <c r="F9" s="77" t="s">
        <v>88</v>
      </c>
      <c r="G9" s="70"/>
      <c r="H9" s="70"/>
      <c r="I9" s="77" t="s">
        <v>89</v>
      </c>
      <c r="J9" s="70"/>
      <c r="K9" s="70"/>
      <c r="L9" s="77" t="s">
        <v>90</v>
      </c>
      <c r="M9" s="70"/>
      <c r="N9" s="70"/>
      <c r="O9" s="77" t="s">
        <v>91</v>
      </c>
      <c r="P9" s="70"/>
      <c r="Q9" s="70"/>
      <c r="R9" s="77" t="s">
        <v>92</v>
      </c>
      <c r="S9" s="70"/>
      <c r="T9" s="70"/>
      <c r="U9" s="77" t="s">
        <v>93</v>
      </c>
      <c r="V9" s="70"/>
      <c r="W9" s="70"/>
      <c r="X9" s="77" t="s">
        <v>94</v>
      </c>
      <c r="Y9" s="70"/>
      <c r="Z9" s="70"/>
      <c r="AA9" s="77" t="s">
        <v>95</v>
      </c>
      <c r="AB9" s="70"/>
      <c r="AC9" s="70"/>
      <c r="AD9" s="77" t="s">
        <v>96</v>
      </c>
      <c r="AE9" s="70"/>
      <c r="AF9" s="70"/>
      <c r="AG9" s="77" t="s">
        <v>97</v>
      </c>
      <c r="AH9" s="70"/>
      <c r="AI9" s="70"/>
    </row>
    <row r="10" spans="2:35" ht="42.75" customHeight="1" thickBot="1" x14ac:dyDescent="0.25">
      <c r="B10" s="79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197</v>
      </c>
      <c r="C11" s="18">
        <v>136</v>
      </c>
      <c r="D11" s="18">
        <v>144</v>
      </c>
      <c r="E11" s="18">
        <v>2</v>
      </c>
      <c r="F11" s="18">
        <v>135</v>
      </c>
      <c r="G11" s="18">
        <v>143</v>
      </c>
      <c r="H11" s="18">
        <v>2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1</v>
      </c>
      <c r="S11" s="18">
        <v>1</v>
      </c>
      <c r="T11" s="18">
        <v>0</v>
      </c>
      <c r="U11" s="18">
        <v>14</v>
      </c>
      <c r="V11" s="18">
        <v>14</v>
      </c>
      <c r="W11" s="18">
        <v>0</v>
      </c>
      <c r="X11" s="18">
        <v>14</v>
      </c>
      <c r="Y11" s="18">
        <v>14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198</v>
      </c>
      <c r="C12" s="19">
        <v>178</v>
      </c>
      <c r="D12" s="19">
        <v>174</v>
      </c>
      <c r="E12" s="19">
        <v>9</v>
      </c>
      <c r="F12" s="19">
        <v>178</v>
      </c>
      <c r="G12" s="19">
        <v>174</v>
      </c>
      <c r="H12" s="19">
        <v>9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35</v>
      </c>
      <c r="V12" s="19">
        <v>37</v>
      </c>
      <c r="W12" s="19">
        <v>1</v>
      </c>
      <c r="X12" s="19">
        <v>35</v>
      </c>
      <c r="Y12" s="19">
        <v>37</v>
      </c>
      <c r="Z12" s="19">
        <v>1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199</v>
      </c>
      <c r="C13" s="19">
        <v>276</v>
      </c>
      <c r="D13" s="19">
        <v>268</v>
      </c>
      <c r="E13" s="19">
        <v>23</v>
      </c>
      <c r="F13" s="19">
        <v>276</v>
      </c>
      <c r="G13" s="19">
        <v>268</v>
      </c>
      <c r="H13" s="19">
        <v>23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49</v>
      </c>
      <c r="V13" s="19">
        <v>41</v>
      </c>
      <c r="W13" s="19">
        <v>8</v>
      </c>
      <c r="X13" s="19">
        <v>49</v>
      </c>
      <c r="Y13" s="19">
        <v>41</v>
      </c>
      <c r="Z13" s="19">
        <v>8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200</v>
      </c>
      <c r="C14" s="19">
        <v>198</v>
      </c>
      <c r="D14" s="19">
        <v>209</v>
      </c>
      <c r="E14" s="19">
        <v>6</v>
      </c>
      <c r="F14" s="19">
        <v>178</v>
      </c>
      <c r="G14" s="19">
        <v>188</v>
      </c>
      <c r="H14" s="19">
        <v>6</v>
      </c>
      <c r="I14" s="19">
        <v>20</v>
      </c>
      <c r="J14" s="19">
        <v>21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10</v>
      </c>
      <c r="V14" s="19">
        <v>10</v>
      </c>
      <c r="W14" s="19">
        <v>0</v>
      </c>
      <c r="X14" s="19">
        <v>10</v>
      </c>
      <c r="Y14" s="19">
        <v>10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201</v>
      </c>
      <c r="C15" s="19">
        <v>38</v>
      </c>
      <c r="D15" s="19">
        <v>37</v>
      </c>
      <c r="E15" s="19">
        <v>4</v>
      </c>
      <c r="F15" s="19">
        <v>38</v>
      </c>
      <c r="G15" s="19">
        <v>37</v>
      </c>
      <c r="H15" s="19">
        <v>4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8</v>
      </c>
      <c r="V15" s="19">
        <v>4</v>
      </c>
      <c r="W15" s="19">
        <v>4</v>
      </c>
      <c r="X15" s="19">
        <v>8</v>
      </c>
      <c r="Y15" s="19">
        <v>4</v>
      </c>
      <c r="Z15" s="19">
        <v>4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202</v>
      </c>
      <c r="C16" s="19">
        <v>111</v>
      </c>
      <c r="D16" s="19">
        <v>119</v>
      </c>
      <c r="E16" s="19">
        <v>11</v>
      </c>
      <c r="F16" s="19">
        <v>111</v>
      </c>
      <c r="G16" s="19">
        <v>119</v>
      </c>
      <c r="H16" s="19">
        <v>11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34</v>
      </c>
      <c r="V16" s="19">
        <v>32</v>
      </c>
      <c r="W16" s="19">
        <v>2</v>
      </c>
      <c r="X16" s="19">
        <v>34</v>
      </c>
      <c r="Y16" s="19">
        <v>32</v>
      </c>
      <c r="Z16" s="19">
        <v>2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203</v>
      </c>
      <c r="C17" s="19">
        <v>504</v>
      </c>
      <c r="D17" s="19">
        <v>494</v>
      </c>
      <c r="E17" s="19">
        <v>45</v>
      </c>
      <c r="F17" s="19">
        <v>503</v>
      </c>
      <c r="G17" s="19">
        <v>492</v>
      </c>
      <c r="H17" s="19">
        <v>45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2</v>
      </c>
      <c r="Q17" s="19">
        <v>0</v>
      </c>
      <c r="R17" s="19">
        <v>0</v>
      </c>
      <c r="S17" s="19">
        <v>0</v>
      </c>
      <c r="T17" s="19">
        <v>0</v>
      </c>
      <c r="U17" s="19">
        <v>55</v>
      </c>
      <c r="V17" s="19">
        <v>63</v>
      </c>
      <c r="W17" s="19">
        <v>5</v>
      </c>
      <c r="X17" s="19">
        <v>55</v>
      </c>
      <c r="Y17" s="19">
        <v>63</v>
      </c>
      <c r="Z17" s="19">
        <v>5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204</v>
      </c>
      <c r="C18" s="19">
        <v>126</v>
      </c>
      <c r="D18" s="19">
        <v>126</v>
      </c>
      <c r="E18" s="19">
        <v>6</v>
      </c>
      <c r="F18" s="19">
        <v>126</v>
      </c>
      <c r="G18" s="19">
        <v>126</v>
      </c>
      <c r="H18" s="19">
        <v>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73</v>
      </c>
      <c r="V18" s="19">
        <v>72</v>
      </c>
      <c r="W18" s="19">
        <v>1</v>
      </c>
      <c r="X18" s="19">
        <v>73</v>
      </c>
      <c r="Y18" s="19">
        <v>72</v>
      </c>
      <c r="Z18" s="19">
        <v>1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205</v>
      </c>
      <c r="C19" s="19">
        <v>62</v>
      </c>
      <c r="D19" s="19">
        <v>50</v>
      </c>
      <c r="E19" s="19">
        <v>15</v>
      </c>
      <c r="F19" s="19">
        <v>62</v>
      </c>
      <c r="G19" s="19">
        <v>50</v>
      </c>
      <c r="H19" s="19">
        <v>15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5</v>
      </c>
      <c r="V19" s="19">
        <v>5</v>
      </c>
      <c r="W19" s="19">
        <v>0</v>
      </c>
      <c r="X19" s="19">
        <v>5</v>
      </c>
      <c r="Y19" s="19">
        <v>5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206</v>
      </c>
      <c r="C20" s="19">
        <v>13</v>
      </c>
      <c r="D20" s="19">
        <v>10</v>
      </c>
      <c r="E20" s="19">
        <v>3</v>
      </c>
      <c r="F20" s="19">
        <v>13</v>
      </c>
      <c r="G20" s="19">
        <v>10</v>
      </c>
      <c r="H20" s="19">
        <v>3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207</v>
      </c>
      <c r="C21" s="19">
        <v>218</v>
      </c>
      <c r="D21" s="19">
        <v>219</v>
      </c>
      <c r="E21" s="19">
        <v>2</v>
      </c>
      <c r="F21" s="19">
        <v>218</v>
      </c>
      <c r="G21" s="19">
        <v>219</v>
      </c>
      <c r="H21" s="19">
        <v>2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36</v>
      </c>
      <c r="V21" s="19">
        <v>36</v>
      </c>
      <c r="W21" s="19">
        <v>1</v>
      </c>
      <c r="X21" s="19">
        <v>36</v>
      </c>
      <c r="Y21" s="19">
        <v>36</v>
      </c>
      <c r="Z21" s="19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208</v>
      </c>
      <c r="C22" s="19">
        <v>252</v>
      </c>
      <c r="D22" s="19">
        <v>250</v>
      </c>
      <c r="E22" s="19">
        <v>11</v>
      </c>
      <c r="F22" s="19">
        <v>252</v>
      </c>
      <c r="G22" s="19">
        <v>250</v>
      </c>
      <c r="H22" s="19">
        <v>11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33</v>
      </c>
      <c r="V22" s="19">
        <v>33</v>
      </c>
      <c r="W22" s="19">
        <v>1</v>
      </c>
      <c r="X22" s="19">
        <v>33</v>
      </c>
      <c r="Y22" s="19">
        <v>33</v>
      </c>
      <c r="Z22" s="19">
        <v>1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209</v>
      </c>
      <c r="C23" s="19">
        <v>428</v>
      </c>
      <c r="D23" s="19">
        <v>408</v>
      </c>
      <c r="E23" s="19">
        <v>33</v>
      </c>
      <c r="F23" s="19">
        <v>428</v>
      </c>
      <c r="G23" s="19">
        <v>408</v>
      </c>
      <c r="H23" s="19">
        <v>33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103</v>
      </c>
      <c r="V23" s="19">
        <v>98</v>
      </c>
      <c r="W23" s="19">
        <v>10</v>
      </c>
      <c r="X23" s="19">
        <v>103</v>
      </c>
      <c r="Y23" s="19">
        <v>98</v>
      </c>
      <c r="Z23" s="19">
        <v>10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210</v>
      </c>
      <c r="C24" s="19">
        <v>190</v>
      </c>
      <c r="D24" s="19">
        <v>191</v>
      </c>
      <c r="E24" s="19">
        <v>6</v>
      </c>
      <c r="F24" s="19">
        <v>190</v>
      </c>
      <c r="G24" s="19">
        <v>191</v>
      </c>
      <c r="H24" s="19">
        <v>6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68</v>
      </c>
      <c r="V24" s="19">
        <v>67</v>
      </c>
      <c r="W24" s="19">
        <v>1</v>
      </c>
      <c r="X24" s="19">
        <v>68</v>
      </c>
      <c r="Y24" s="19">
        <v>67</v>
      </c>
      <c r="Z24" s="19">
        <v>1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211</v>
      </c>
      <c r="C25" s="19">
        <v>254</v>
      </c>
      <c r="D25" s="19">
        <v>254</v>
      </c>
      <c r="E25" s="19">
        <v>8</v>
      </c>
      <c r="F25" s="19">
        <v>251</v>
      </c>
      <c r="G25" s="19">
        <v>253</v>
      </c>
      <c r="H25" s="19">
        <v>6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3</v>
      </c>
      <c r="P25" s="19">
        <v>1</v>
      </c>
      <c r="Q25" s="19">
        <v>2</v>
      </c>
      <c r="R25" s="19">
        <v>0</v>
      </c>
      <c r="S25" s="19">
        <v>0</v>
      </c>
      <c r="T25" s="19">
        <v>0</v>
      </c>
      <c r="U25" s="19">
        <v>94</v>
      </c>
      <c r="V25" s="19">
        <v>94</v>
      </c>
      <c r="W25" s="19">
        <v>7</v>
      </c>
      <c r="X25" s="19">
        <v>93</v>
      </c>
      <c r="Y25" s="19">
        <v>94</v>
      </c>
      <c r="Z25" s="19">
        <v>6</v>
      </c>
      <c r="AA25" s="19">
        <v>0</v>
      </c>
      <c r="AB25" s="19">
        <v>0</v>
      </c>
      <c r="AC25" s="19">
        <v>0</v>
      </c>
      <c r="AD25" s="19">
        <v>1</v>
      </c>
      <c r="AE25" s="19">
        <v>0</v>
      </c>
      <c r="AF25" s="19">
        <v>1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212</v>
      </c>
      <c r="C26" s="27">
        <v>65</v>
      </c>
      <c r="D26" s="27">
        <v>61</v>
      </c>
      <c r="E26" s="27">
        <v>12</v>
      </c>
      <c r="F26" s="27">
        <v>65</v>
      </c>
      <c r="G26" s="27">
        <v>61</v>
      </c>
      <c r="H26" s="27">
        <v>12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14</v>
      </c>
      <c r="V26" s="27">
        <v>14</v>
      </c>
      <c r="W26" s="27">
        <v>3</v>
      </c>
      <c r="X26" s="27">
        <v>14</v>
      </c>
      <c r="Y26" s="27">
        <v>14</v>
      </c>
      <c r="Z26" s="27">
        <v>3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213</v>
      </c>
      <c r="C27" s="29">
        <v>18</v>
      </c>
      <c r="D27" s="29">
        <v>17</v>
      </c>
      <c r="E27" s="29">
        <v>3</v>
      </c>
      <c r="F27" s="29">
        <v>18</v>
      </c>
      <c r="G27" s="29">
        <v>17</v>
      </c>
      <c r="H27" s="29">
        <v>3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214</v>
      </c>
      <c r="C28" s="29">
        <v>373</v>
      </c>
      <c r="D28" s="29">
        <v>345</v>
      </c>
      <c r="E28" s="29">
        <v>54</v>
      </c>
      <c r="F28" s="29">
        <v>369</v>
      </c>
      <c r="G28" s="29">
        <v>341</v>
      </c>
      <c r="H28" s="29">
        <v>54</v>
      </c>
      <c r="I28" s="29">
        <v>4</v>
      </c>
      <c r="J28" s="29">
        <v>4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17</v>
      </c>
      <c r="V28" s="29">
        <v>11</v>
      </c>
      <c r="W28" s="29">
        <v>7</v>
      </c>
      <c r="X28" s="29">
        <v>17</v>
      </c>
      <c r="Y28" s="29">
        <v>11</v>
      </c>
      <c r="Z28" s="29">
        <v>7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215</v>
      </c>
      <c r="C29" s="28">
        <v>66</v>
      </c>
      <c r="D29" s="28">
        <v>69</v>
      </c>
      <c r="E29" s="28">
        <v>2</v>
      </c>
      <c r="F29" s="28">
        <v>66</v>
      </c>
      <c r="G29" s="28">
        <v>69</v>
      </c>
      <c r="H29" s="28">
        <v>2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4</v>
      </c>
      <c r="V29" s="28">
        <v>4</v>
      </c>
      <c r="W29" s="28">
        <v>0</v>
      </c>
      <c r="X29" s="28">
        <v>4</v>
      </c>
      <c r="Y29" s="28">
        <v>4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216</v>
      </c>
      <c r="C30" s="19">
        <v>12</v>
      </c>
      <c r="D30" s="19">
        <v>12</v>
      </c>
      <c r="E30" s="19">
        <v>0</v>
      </c>
      <c r="F30" s="19">
        <v>12</v>
      </c>
      <c r="G30" s="19">
        <v>12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217</v>
      </c>
      <c r="C31" s="19">
        <v>37</v>
      </c>
      <c r="D31" s="19">
        <v>34</v>
      </c>
      <c r="E31" s="19">
        <v>4</v>
      </c>
      <c r="F31" s="19">
        <v>37</v>
      </c>
      <c r="G31" s="19">
        <v>34</v>
      </c>
      <c r="H31" s="19">
        <v>4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12</v>
      </c>
      <c r="V31" s="19">
        <v>12</v>
      </c>
      <c r="W31" s="19">
        <v>0</v>
      </c>
      <c r="X31" s="19">
        <v>12</v>
      </c>
      <c r="Y31" s="19">
        <v>12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218</v>
      </c>
      <c r="C32" s="19">
        <v>26</v>
      </c>
      <c r="D32" s="19">
        <v>26</v>
      </c>
      <c r="E32" s="19">
        <v>2</v>
      </c>
      <c r="F32" s="19">
        <v>26</v>
      </c>
      <c r="G32" s="19">
        <v>26</v>
      </c>
      <c r="H32" s="19">
        <v>2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5</v>
      </c>
      <c r="V32" s="19">
        <v>5</v>
      </c>
      <c r="W32" s="19">
        <v>0</v>
      </c>
      <c r="X32" s="19">
        <v>5</v>
      </c>
      <c r="Y32" s="19">
        <v>5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219</v>
      </c>
      <c r="C33" s="19">
        <v>40</v>
      </c>
      <c r="D33" s="19">
        <v>40</v>
      </c>
      <c r="E33" s="19">
        <v>1</v>
      </c>
      <c r="F33" s="19">
        <v>39</v>
      </c>
      <c r="G33" s="19">
        <v>40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</v>
      </c>
      <c r="P33" s="19">
        <v>0</v>
      </c>
      <c r="Q33" s="19">
        <v>1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220</v>
      </c>
      <c r="C34" s="19">
        <v>112</v>
      </c>
      <c r="D34" s="19">
        <v>114</v>
      </c>
      <c r="E34" s="19">
        <v>8</v>
      </c>
      <c r="F34" s="19">
        <v>112</v>
      </c>
      <c r="G34" s="19">
        <v>114</v>
      </c>
      <c r="H34" s="19">
        <v>8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38</v>
      </c>
      <c r="V34" s="19">
        <v>31</v>
      </c>
      <c r="W34" s="19">
        <v>7</v>
      </c>
      <c r="X34" s="19">
        <v>38</v>
      </c>
      <c r="Y34" s="19">
        <v>31</v>
      </c>
      <c r="Z34" s="19">
        <v>7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221</v>
      </c>
      <c r="C35" s="19">
        <v>16</v>
      </c>
      <c r="D35" s="19">
        <v>17</v>
      </c>
      <c r="E35" s="19">
        <v>3</v>
      </c>
      <c r="F35" s="19">
        <v>16</v>
      </c>
      <c r="G35" s="19">
        <v>17</v>
      </c>
      <c r="H35" s="19">
        <v>3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9</v>
      </c>
      <c r="V35" s="19">
        <v>11</v>
      </c>
      <c r="W35" s="19">
        <v>0</v>
      </c>
      <c r="X35" s="19">
        <v>9</v>
      </c>
      <c r="Y35" s="19">
        <v>11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222</v>
      </c>
      <c r="C36" s="19">
        <v>82</v>
      </c>
      <c r="D36" s="19">
        <v>65</v>
      </c>
      <c r="E36" s="19">
        <v>22</v>
      </c>
      <c r="F36" s="19">
        <v>82</v>
      </c>
      <c r="G36" s="19">
        <v>65</v>
      </c>
      <c r="H36" s="19">
        <v>22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12</v>
      </c>
      <c r="V36" s="19">
        <v>12</v>
      </c>
      <c r="W36" s="19">
        <v>1</v>
      </c>
      <c r="X36" s="19">
        <v>12</v>
      </c>
      <c r="Y36" s="19">
        <v>12</v>
      </c>
      <c r="Z36" s="19">
        <v>1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223</v>
      </c>
      <c r="C37" s="19">
        <v>82</v>
      </c>
      <c r="D37" s="19">
        <v>84</v>
      </c>
      <c r="E37" s="19">
        <v>7</v>
      </c>
      <c r="F37" s="19">
        <v>82</v>
      </c>
      <c r="G37" s="19">
        <v>84</v>
      </c>
      <c r="H37" s="19">
        <v>7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23</v>
      </c>
      <c r="V37" s="19">
        <v>22</v>
      </c>
      <c r="W37" s="19">
        <v>1</v>
      </c>
      <c r="X37" s="19">
        <v>23</v>
      </c>
      <c r="Y37" s="19">
        <v>22</v>
      </c>
      <c r="Z37" s="19">
        <v>1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224</v>
      </c>
      <c r="C38" s="19">
        <v>114</v>
      </c>
      <c r="D38" s="19">
        <v>94</v>
      </c>
      <c r="E38" s="19">
        <v>42</v>
      </c>
      <c r="F38" s="19">
        <v>114</v>
      </c>
      <c r="G38" s="19">
        <v>94</v>
      </c>
      <c r="H38" s="19">
        <v>42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63</v>
      </c>
      <c r="V38" s="19">
        <v>47</v>
      </c>
      <c r="W38" s="19">
        <v>31</v>
      </c>
      <c r="X38" s="19">
        <v>63</v>
      </c>
      <c r="Y38" s="19">
        <v>47</v>
      </c>
      <c r="Z38" s="19">
        <v>31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225</v>
      </c>
      <c r="C39" s="19">
        <v>20</v>
      </c>
      <c r="D39" s="19">
        <v>20</v>
      </c>
      <c r="E39" s="19">
        <v>0</v>
      </c>
      <c r="F39" s="19">
        <v>20</v>
      </c>
      <c r="G39" s="19">
        <v>20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7</v>
      </c>
      <c r="V39" s="19">
        <v>2</v>
      </c>
      <c r="W39" s="19">
        <v>5</v>
      </c>
      <c r="X39" s="19">
        <v>7</v>
      </c>
      <c r="Y39" s="19">
        <v>2</v>
      </c>
      <c r="Z39" s="19">
        <v>5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226</v>
      </c>
      <c r="C40" s="19">
        <v>131</v>
      </c>
      <c r="D40" s="19">
        <v>137</v>
      </c>
      <c r="E40" s="19">
        <v>8</v>
      </c>
      <c r="F40" s="19">
        <v>131</v>
      </c>
      <c r="G40" s="19">
        <v>137</v>
      </c>
      <c r="H40" s="19">
        <v>8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25</v>
      </c>
      <c r="V40" s="19">
        <v>20</v>
      </c>
      <c r="W40" s="19">
        <v>5</v>
      </c>
      <c r="X40" s="19">
        <v>25</v>
      </c>
      <c r="Y40" s="19">
        <v>20</v>
      </c>
      <c r="Z40" s="19">
        <v>5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227</v>
      </c>
      <c r="C41" s="19">
        <v>1270</v>
      </c>
      <c r="D41" s="19">
        <v>1386</v>
      </c>
      <c r="E41" s="19">
        <v>49</v>
      </c>
      <c r="F41" s="19">
        <v>1266</v>
      </c>
      <c r="G41" s="19">
        <v>1384</v>
      </c>
      <c r="H41" s="19">
        <v>47</v>
      </c>
      <c r="I41" s="19">
        <v>4</v>
      </c>
      <c r="J41" s="19">
        <v>2</v>
      </c>
      <c r="K41" s="19">
        <v>2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283</v>
      </c>
      <c r="V41" s="19">
        <v>285</v>
      </c>
      <c r="W41" s="19">
        <v>12</v>
      </c>
      <c r="X41" s="19">
        <v>283</v>
      </c>
      <c r="Y41" s="19">
        <v>285</v>
      </c>
      <c r="Z41" s="19">
        <v>12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228</v>
      </c>
      <c r="C42" s="19">
        <v>209</v>
      </c>
      <c r="D42" s="19">
        <v>168</v>
      </c>
      <c r="E42" s="19">
        <v>63</v>
      </c>
      <c r="F42" s="19">
        <v>209</v>
      </c>
      <c r="G42" s="19">
        <v>168</v>
      </c>
      <c r="H42" s="19">
        <v>63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21</v>
      </c>
      <c r="V42" s="19">
        <v>19</v>
      </c>
      <c r="W42" s="19">
        <v>4</v>
      </c>
      <c r="X42" s="19">
        <v>21</v>
      </c>
      <c r="Y42" s="19">
        <v>19</v>
      </c>
      <c r="Z42" s="19">
        <v>4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229</v>
      </c>
      <c r="C43" s="19">
        <v>170</v>
      </c>
      <c r="D43" s="19">
        <v>167</v>
      </c>
      <c r="E43" s="19">
        <v>10</v>
      </c>
      <c r="F43" s="19">
        <v>170</v>
      </c>
      <c r="G43" s="19">
        <v>167</v>
      </c>
      <c r="H43" s="19">
        <v>10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298</v>
      </c>
      <c r="V43" s="19">
        <v>294</v>
      </c>
      <c r="W43" s="19">
        <v>4</v>
      </c>
      <c r="X43" s="19">
        <v>298</v>
      </c>
      <c r="Y43" s="19">
        <v>294</v>
      </c>
      <c r="Z43" s="19">
        <v>4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230</v>
      </c>
      <c r="C44" s="19">
        <v>226</v>
      </c>
      <c r="D44" s="19">
        <v>231</v>
      </c>
      <c r="E44" s="19">
        <v>7</v>
      </c>
      <c r="F44" s="19">
        <v>221</v>
      </c>
      <c r="G44" s="19">
        <v>227</v>
      </c>
      <c r="H44" s="19">
        <v>6</v>
      </c>
      <c r="I44" s="19">
        <v>4</v>
      </c>
      <c r="J44" s="19">
        <v>3</v>
      </c>
      <c r="K44" s="19">
        <v>1</v>
      </c>
      <c r="L44" s="19">
        <v>0</v>
      </c>
      <c r="M44" s="19">
        <v>0</v>
      </c>
      <c r="N44" s="19">
        <v>0</v>
      </c>
      <c r="O44" s="19">
        <v>1</v>
      </c>
      <c r="P44" s="19">
        <v>1</v>
      </c>
      <c r="Q44" s="19">
        <v>0</v>
      </c>
      <c r="R44" s="19">
        <v>0</v>
      </c>
      <c r="S44" s="19">
        <v>0</v>
      </c>
      <c r="T44" s="19">
        <v>0</v>
      </c>
      <c r="U44" s="19">
        <v>40</v>
      </c>
      <c r="V44" s="19">
        <v>38</v>
      </c>
      <c r="W44" s="19">
        <v>5</v>
      </c>
      <c r="X44" s="19">
        <v>40</v>
      </c>
      <c r="Y44" s="19">
        <v>38</v>
      </c>
      <c r="Z44" s="19">
        <v>5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231</v>
      </c>
      <c r="C45" s="19">
        <v>370</v>
      </c>
      <c r="D45" s="19">
        <v>371</v>
      </c>
      <c r="E45" s="19">
        <v>8</v>
      </c>
      <c r="F45" s="19">
        <v>370</v>
      </c>
      <c r="G45" s="19">
        <v>371</v>
      </c>
      <c r="H45" s="19">
        <v>8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147</v>
      </c>
      <c r="V45" s="19">
        <v>150</v>
      </c>
      <c r="W45" s="19">
        <v>0</v>
      </c>
      <c r="X45" s="19">
        <v>145</v>
      </c>
      <c r="Y45" s="19">
        <v>148</v>
      </c>
      <c r="Z45" s="19">
        <v>0</v>
      </c>
      <c r="AA45" s="19">
        <v>2</v>
      </c>
      <c r="AB45" s="19">
        <v>2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232</v>
      </c>
      <c r="C46" s="19">
        <v>80</v>
      </c>
      <c r="D46" s="19">
        <v>76</v>
      </c>
      <c r="E46" s="19">
        <v>12</v>
      </c>
      <c r="F46" s="19">
        <v>69</v>
      </c>
      <c r="G46" s="19">
        <v>65</v>
      </c>
      <c r="H46" s="19">
        <v>12</v>
      </c>
      <c r="I46" s="19">
        <v>11</v>
      </c>
      <c r="J46" s="19">
        <v>11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23</v>
      </c>
      <c r="V46" s="19">
        <v>24</v>
      </c>
      <c r="W46" s="19">
        <v>0</v>
      </c>
      <c r="X46" s="19">
        <v>22</v>
      </c>
      <c r="Y46" s="19">
        <v>23</v>
      </c>
      <c r="Z46" s="19">
        <v>0</v>
      </c>
      <c r="AA46" s="19">
        <v>1</v>
      </c>
      <c r="AB46" s="19">
        <v>1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233</v>
      </c>
      <c r="C47" s="19">
        <v>595</v>
      </c>
      <c r="D47" s="19">
        <v>600</v>
      </c>
      <c r="E47" s="19">
        <v>29</v>
      </c>
      <c r="F47" s="19">
        <v>595</v>
      </c>
      <c r="G47" s="19">
        <v>600</v>
      </c>
      <c r="H47" s="19">
        <v>29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54</v>
      </c>
      <c r="V47" s="19">
        <v>54</v>
      </c>
      <c r="W47" s="19">
        <v>1</v>
      </c>
      <c r="X47" s="19">
        <v>54</v>
      </c>
      <c r="Y47" s="19">
        <v>54</v>
      </c>
      <c r="Z47" s="19">
        <v>1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234</v>
      </c>
      <c r="C48" s="19">
        <v>370</v>
      </c>
      <c r="D48" s="19">
        <v>298</v>
      </c>
      <c r="E48" s="19">
        <v>85</v>
      </c>
      <c r="F48" s="19">
        <v>370</v>
      </c>
      <c r="G48" s="19">
        <v>298</v>
      </c>
      <c r="H48" s="19">
        <v>85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24</v>
      </c>
      <c r="V48" s="19">
        <v>21</v>
      </c>
      <c r="W48" s="19">
        <v>3</v>
      </c>
      <c r="X48" s="19">
        <v>24</v>
      </c>
      <c r="Y48" s="19">
        <v>21</v>
      </c>
      <c r="Z48" s="19">
        <v>3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235</v>
      </c>
      <c r="C49" s="19">
        <v>50</v>
      </c>
      <c r="D49" s="19">
        <v>54</v>
      </c>
      <c r="E49" s="19">
        <v>2</v>
      </c>
      <c r="F49" s="19">
        <v>50</v>
      </c>
      <c r="G49" s="19">
        <v>54</v>
      </c>
      <c r="H49" s="19">
        <v>2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7</v>
      </c>
      <c r="V49" s="19">
        <v>7</v>
      </c>
      <c r="W49" s="19">
        <v>0</v>
      </c>
      <c r="X49" s="19">
        <v>7</v>
      </c>
      <c r="Y49" s="19">
        <v>7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236</v>
      </c>
      <c r="C50" s="19">
        <v>195</v>
      </c>
      <c r="D50" s="19">
        <v>143</v>
      </c>
      <c r="E50" s="19">
        <v>75</v>
      </c>
      <c r="F50" s="19">
        <v>185</v>
      </c>
      <c r="G50" s="19">
        <v>143</v>
      </c>
      <c r="H50" s="19">
        <v>75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20</v>
      </c>
      <c r="V50" s="19">
        <v>11</v>
      </c>
      <c r="W50" s="19">
        <v>12</v>
      </c>
      <c r="X50" s="19">
        <v>20</v>
      </c>
      <c r="Y50" s="19">
        <v>11</v>
      </c>
      <c r="Z50" s="19">
        <v>12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237</v>
      </c>
      <c r="C51" s="19">
        <v>62</v>
      </c>
      <c r="D51" s="19">
        <v>58</v>
      </c>
      <c r="E51" s="19">
        <v>4</v>
      </c>
      <c r="F51" s="19">
        <v>62</v>
      </c>
      <c r="G51" s="19">
        <v>58</v>
      </c>
      <c r="H51" s="19">
        <v>4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5</v>
      </c>
      <c r="V51" s="19">
        <v>5</v>
      </c>
      <c r="W51" s="19">
        <v>0</v>
      </c>
      <c r="X51" s="19">
        <v>5</v>
      </c>
      <c r="Y51" s="19">
        <v>5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238</v>
      </c>
      <c r="C52" s="19">
        <v>83</v>
      </c>
      <c r="D52" s="19">
        <v>84</v>
      </c>
      <c r="E52" s="19">
        <v>3</v>
      </c>
      <c r="F52" s="19">
        <v>83</v>
      </c>
      <c r="G52" s="19">
        <v>84</v>
      </c>
      <c r="H52" s="19">
        <v>3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6</v>
      </c>
      <c r="V52" s="19">
        <v>6</v>
      </c>
      <c r="W52" s="19">
        <v>0</v>
      </c>
      <c r="X52" s="19">
        <v>6</v>
      </c>
      <c r="Y52" s="19">
        <v>6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239</v>
      </c>
      <c r="C53" s="19">
        <v>48</v>
      </c>
      <c r="D53" s="19">
        <v>45</v>
      </c>
      <c r="E53" s="19">
        <v>5</v>
      </c>
      <c r="F53" s="19">
        <v>47</v>
      </c>
      <c r="G53" s="19">
        <v>45</v>
      </c>
      <c r="H53" s="19">
        <v>4</v>
      </c>
      <c r="I53" s="19">
        <v>1</v>
      </c>
      <c r="J53" s="19">
        <v>0</v>
      </c>
      <c r="K53" s="19">
        <v>1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14</v>
      </c>
      <c r="V53" s="19">
        <v>13</v>
      </c>
      <c r="W53" s="19">
        <v>1</v>
      </c>
      <c r="X53" s="19">
        <v>14</v>
      </c>
      <c r="Y53" s="19">
        <v>13</v>
      </c>
      <c r="Z53" s="19">
        <v>1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240</v>
      </c>
      <c r="C54" s="19">
        <v>1536</v>
      </c>
      <c r="D54" s="19">
        <v>1522</v>
      </c>
      <c r="E54" s="19">
        <v>144</v>
      </c>
      <c r="F54" s="19">
        <v>1531</v>
      </c>
      <c r="G54" s="19">
        <v>1518</v>
      </c>
      <c r="H54" s="19">
        <v>142</v>
      </c>
      <c r="I54" s="19">
        <v>5</v>
      </c>
      <c r="J54" s="19">
        <v>4</v>
      </c>
      <c r="K54" s="19">
        <v>2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271</v>
      </c>
      <c r="V54" s="19">
        <v>260</v>
      </c>
      <c r="W54" s="19">
        <v>23</v>
      </c>
      <c r="X54" s="19">
        <v>271</v>
      </c>
      <c r="Y54" s="19">
        <v>260</v>
      </c>
      <c r="Z54" s="19">
        <v>23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241</v>
      </c>
      <c r="C55" s="19">
        <v>194</v>
      </c>
      <c r="D55" s="19">
        <v>195</v>
      </c>
      <c r="E55" s="19">
        <v>17</v>
      </c>
      <c r="F55" s="19">
        <v>193</v>
      </c>
      <c r="G55" s="19">
        <v>194</v>
      </c>
      <c r="H55" s="19">
        <v>17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1</v>
      </c>
      <c r="Q55" s="19">
        <v>0</v>
      </c>
      <c r="R55" s="19">
        <v>0</v>
      </c>
      <c r="S55" s="19">
        <v>0</v>
      </c>
      <c r="T55" s="19">
        <v>0</v>
      </c>
      <c r="U55" s="19">
        <v>9</v>
      </c>
      <c r="V55" s="19">
        <v>10</v>
      </c>
      <c r="W55" s="19">
        <v>1</v>
      </c>
      <c r="X55" s="19">
        <v>9</v>
      </c>
      <c r="Y55" s="19">
        <v>10</v>
      </c>
      <c r="Z55" s="19">
        <v>1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</row>
    <row r="56" spans="2:35" ht="20.100000000000001" customHeight="1" thickBot="1" x14ac:dyDescent="0.25">
      <c r="B56" s="4" t="s">
        <v>242</v>
      </c>
      <c r="C56" s="19">
        <v>336</v>
      </c>
      <c r="D56" s="19">
        <v>344</v>
      </c>
      <c r="E56" s="19">
        <v>17</v>
      </c>
      <c r="F56" s="19">
        <v>336</v>
      </c>
      <c r="G56" s="19">
        <v>344</v>
      </c>
      <c r="H56" s="19">
        <v>17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26</v>
      </c>
      <c r="V56" s="19">
        <v>30</v>
      </c>
      <c r="W56" s="19">
        <v>2</v>
      </c>
      <c r="X56" s="19">
        <v>26</v>
      </c>
      <c r="Y56" s="19">
        <v>30</v>
      </c>
      <c r="Z56" s="19">
        <v>2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243</v>
      </c>
      <c r="C57" s="19">
        <v>40</v>
      </c>
      <c r="D57" s="19">
        <v>42</v>
      </c>
      <c r="E57" s="19">
        <v>0</v>
      </c>
      <c r="F57" s="19">
        <v>30</v>
      </c>
      <c r="G57" s="19">
        <v>32</v>
      </c>
      <c r="H57" s="19">
        <v>0</v>
      </c>
      <c r="I57" s="19">
        <v>10</v>
      </c>
      <c r="J57" s="19">
        <v>10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7</v>
      </c>
      <c r="V57" s="19">
        <v>8</v>
      </c>
      <c r="W57" s="19">
        <v>0</v>
      </c>
      <c r="X57" s="19">
        <v>7</v>
      </c>
      <c r="Y57" s="19">
        <v>8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269</v>
      </c>
      <c r="C58" s="19">
        <v>77</v>
      </c>
      <c r="D58" s="19">
        <v>72</v>
      </c>
      <c r="E58" s="19">
        <v>6</v>
      </c>
      <c r="F58" s="19">
        <v>67</v>
      </c>
      <c r="G58" s="19">
        <v>68</v>
      </c>
      <c r="H58" s="19">
        <v>0</v>
      </c>
      <c r="I58" s="19">
        <v>10</v>
      </c>
      <c r="J58" s="19">
        <v>4</v>
      </c>
      <c r="K58" s="19">
        <v>6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12</v>
      </c>
      <c r="V58" s="19">
        <v>12</v>
      </c>
      <c r="W58" s="19">
        <v>1</v>
      </c>
      <c r="X58" s="19">
        <v>12</v>
      </c>
      <c r="Y58" s="19">
        <v>12</v>
      </c>
      <c r="Z58" s="19">
        <v>1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245</v>
      </c>
      <c r="C59" s="19">
        <v>220</v>
      </c>
      <c r="D59" s="19">
        <v>207</v>
      </c>
      <c r="E59" s="19">
        <v>33</v>
      </c>
      <c r="F59" s="19">
        <v>220</v>
      </c>
      <c r="G59" s="19">
        <v>207</v>
      </c>
      <c r="H59" s="19">
        <v>33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20</v>
      </c>
      <c r="V59" s="19">
        <v>16</v>
      </c>
      <c r="W59" s="19">
        <v>4</v>
      </c>
      <c r="X59" s="19">
        <v>20</v>
      </c>
      <c r="Y59" s="19">
        <v>16</v>
      </c>
      <c r="Z59" s="19">
        <v>4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246</v>
      </c>
      <c r="C60" s="19">
        <v>139</v>
      </c>
      <c r="D60" s="19">
        <v>127</v>
      </c>
      <c r="E60" s="19">
        <v>30</v>
      </c>
      <c r="F60" s="19">
        <v>139</v>
      </c>
      <c r="G60" s="19">
        <v>124</v>
      </c>
      <c r="H60" s="19">
        <v>30</v>
      </c>
      <c r="I60" s="19">
        <v>0</v>
      </c>
      <c r="J60" s="19">
        <v>3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13</v>
      </c>
      <c r="V60" s="19">
        <v>13</v>
      </c>
      <c r="W60" s="19">
        <v>1</v>
      </c>
      <c r="X60" s="19">
        <v>13</v>
      </c>
      <c r="Y60" s="19">
        <v>13</v>
      </c>
      <c r="Z60" s="19">
        <v>1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10448</v>
      </c>
      <c r="D61" s="9">
        <f t="shared" ref="D61:AI61" si="0">SUM(D11:D60)</f>
        <v>10278</v>
      </c>
      <c r="E61" s="9">
        <f t="shared" si="0"/>
        <v>951</v>
      </c>
      <c r="F61" s="9">
        <f t="shared" si="0"/>
        <v>10361</v>
      </c>
      <c r="G61" s="9">
        <f t="shared" si="0"/>
        <v>10210</v>
      </c>
      <c r="H61" s="9">
        <f t="shared" si="0"/>
        <v>936</v>
      </c>
      <c r="I61" s="9">
        <f t="shared" si="0"/>
        <v>69</v>
      </c>
      <c r="J61" s="9">
        <f t="shared" si="0"/>
        <v>62</v>
      </c>
      <c r="K61" s="9">
        <f t="shared" si="0"/>
        <v>12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17</v>
      </c>
      <c r="P61" s="9">
        <f t="shared" si="0"/>
        <v>5</v>
      </c>
      <c r="Q61" s="9">
        <f t="shared" si="0"/>
        <v>3</v>
      </c>
      <c r="R61" s="9">
        <f t="shared" si="0"/>
        <v>1</v>
      </c>
      <c r="S61" s="9">
        <f t="shared" si="0"/>
        <v>1</v>
      </c>
      <c r="T61" s="9">
        <f t="shared" si="0"/>
        <v>0</v>
      </c>
      <c r="U61" s="9">
        <f t="shared" si="0"/>
        <v>2146</v>
      </c>
      <c r="V61" s="9">
        <f t="shared" si="0"/>
        <v>2073</v>
      </c>
      <c r="W61" s="9">
        <f t="shared" si="0"/>
        <v>175</v>
      </c>
      <c r="X61" s="9">
        <f t="shared" si="0"/>
        <v>2142</v>
      </c>
      <c r="Y61" s="9">
        <f t="shared" si="0"/>
        <v>2070</v>
      </c>
      <c r="Z61" s="9">
        <f t="shared" si="0"/>
        <v>174</v>
      </c>
      <c r="AA61" s="9">
        <f t="shared" si="0"/>
        <v>3</v>
      </c>
      <c r="AB61" s="9">
        <f t="shared" si="0"/>
        <v>3</v>
      </c>
      <c r="AC61" s="9">
        <f t="shared" si="0"/>
        <v>0</v>
      </c>
      <c r="AD61" s="9">
        <f t="shared" si="0"/>
        <v>1</v>
      </c>
      <c r="AE61" s="9">
        <f t="shared" si="0"/>
        <v>0</v>
      </c>
      <c r="AF61" s="9">
        <f t="shared" si="0"/>
        <v>1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49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7" t="s">
        <v>256</v>
      </c>
      <c r="D9" s="70"/>
      <c r="E9" s="70"/>
      <c r="F9" s="78"/>
      <c r="G9" s="77" t="s">
        <v>257</v>
      </c>
      <c r="H9" s="70"/>
      <c r="I9" s="70"/>
      <c r="J9" s="84"/>
      <c r="K9" s="77" t="s">
        <v>258</v>
      </c>
      <c r="L9" s="70"/>
      <c r="M9" s="70"/>
      <c r="N9" s="84"/>
      <c r="O9" s="77" t="s">
        <v>259</v>
      </c>
      <c r="P9" s="70"/>
      <c r="Q9" s="70"/>
      <c r="R9" s="84"/>
      <c r="S9" s="77" t="s">
        <v>260</v>
      </c>
      <c r="T9" s="70"/>
      <c r="U9" s="70"/>
      <c r="V9" s="70"/>
      <c r="W9" s="70"/>
    </row>
    <row r="10" spans="2:23" ht="28.5" customHeight="1" thickBot="1" x14ac:dyDescent="0.25">
      <c r="B10" s="10"/>
      <c r="C10" s="80" t="s">
        <v>270</v>
      </c>
      <c r="D10" s="82" t="s">
        <v>100</v>
      </c>
      <c r="E10" s="82"/>
      <c r="F10" s="80" t="s">
        <v>103</v>
      </c>
      <c r="G10" s="80" t="s">
        <v>270</v>
      </c>
      <c r="H10" s="82" t="s">
        <v>100</v>
      </c>
      <c r="I10" s="82"/>
      <c r="J10" s="80" t="s">
        <v>103</v>
      </c>
      <c r="K10" s="80" t="s">
        <v>270</v>
      </c>
      <c r="L10" s="82" t="s">
        <v>100</v>
      </c>
      <c r="M10" s="82"/>
      <c r="N10" s="80" t="s">
        <v>103</v>
      </c>
      <c r="O10" s="80" t="s">
        <v>270</v>
      </c>
      <c r="P10" s="82" t="s">
        <v>100</v>
      </c>
      <c r="Q10" s="82"/>
      <c r="R10" s="80" t="s">
        <v>103</v>
      </c>
      <c r="S10" s="80" t="s">
        <v>270</v>
      </c>
      <c r="T10" s="82" t="s">
        <v>101</v>
      </c>
      <c r="U10" s="82"/>
      <c r="V10" s="83" t="s">
        <v>102</v>
      </c>
      <c r="W10" s="80" t="s">
        <v>103</v>
      </c>
    </row>
    <row r="11" spans="2:23" ht="28.5" customHeight="1" thickBot="1" x14ac:dyDescent="0.25">
      <c r="B11" s="10"/>
      <c r="C11" s="81"/>
      <c r="D11" s="44" t="s">
        <v>104</v>
      </c>
      <c r="E11" s="44" t="s">
        <v>105</v>
      </c>
      <c r="F11" s="81"/>
      <c r="G11" s="81"/>
      <c r="H11" s="44" t="s">
        <v>104</v>
      </c>
      <c r="I11" s="44" t="s">
        <v>105</v>
      </c>
      <c r="J11" s="81"/>
      <c r="K11" s="81"/>
      <c r="L11" s="44" t="s">
        <v>104</v>
      </c>
      <c r="M11" s="44" t="s">
        <v>105</v>
      </c>
      <c r="N11" s="81"/>
      <c r="O11" s="81"/>
      <c r="P11" s="44" t="s">
        <v>104</v>
      </c>
      <c r="Q11" s="44" t="s">
        <v>105</v>
      </c>
      <c r="R11" s="81"/>
      <c r="S11" s="81"/>
      <c r="T11" s="44" t="s">
        <v>106</v>
      </c>
      <c r="U11" s="44" t="s">
        <v>107</v>
      </c>
      <c r="V11" s="73"/>
      <c r="W11" s="81"/>
    </row>
    <row r="12" spans="2:23" ht="20.100000000000001" customHeight="1" thickBot="1" x14ac:dyDescent="0.25">
      <c r="B12" s="3" t="s">
        <v>197</v>
      </c>
      <c r="C12" s="18">
        <v>103</v>
      </c>
      <c r="D12" s="18">
        <v>4</v>
      </c>
      <c r="E12" s="18">
        <v>12</v>
      </c>
      <c r="F12" s="18">
        <v>119</v>
      </c>
      <c r="G12" s="18">
        <v>28</v>
      </c>
      <c r="H12" s="18">
        <v>0</v>
      </c>
      <c r="I12" s="18">
        <v>5</v>
      </c>
      <c r="J12" s="18">
        <v>33</v>
      </c>
      <c r="K12" s="18">
        <v>75</v>
      </c>
      <c r="L12" s="18">
        <v>4</v>
      </c>
      <c r="M12" s="18">
        <v>7</v>
      </c>
      <c r="N12" s="18">
        <v>86</v>
      </c>
      <c r="O12" s="18">
        <v>0</v>
      </c>
      <c r="P12" s="18">
        <v>0</v>
      </c>
      <c r="Q12" s="18">
        <v>0</v>
      </c>
      <c r="R12" s="18">
        <v>0</v>
      </c>
      <c r="S12" s="18">
        <v>181</v>
      </c>
      <c r="T12" s="18">
        <v>28</v>
      </c>
      <c r="U12" s="18">
        <v>36</v>
      </c>
      <c r="V12" s="18">
        <v>18</v>
      </c>
      <c r="W12" s="18">
        <v>263</v>
      </c>
    </row>
    <row r="13" spans="2:23" ht="20.100000000000001" customHeight="1" thickBot="1" x14ac:dyDescent="0.25">
      <c r="B13" s="4" t="s">
        <v>198</v>
      </c>
      <c r="C13" s="19">
        <v>232</v>
      </c>
      <c r="D13" s="19">
        <v>2</v>
      </c>
      <c r="E13" s="19">
        <v>30</v>
      </c>
      <c r="F13" s="19">
        <v>264</v>
      </c>
      <c r="G13" s="19">
        <v>111</v>
      </c>
      <c r="H13" s="19">
        <v>0</v>
      </c>
      <c r="I13" s="19">
        <v>6</v>
      </c>
      <c r="J13" s="19">
        <v>117</v>
      </c>
      <c r="K13" s="19">
        <v>121</v>
      </c>
      <c r="L13" s="19">
        <v>2</v>
      </c>
      <c r="M13" s="19">
        <v>24</v>
      </c>
      <c r="N13" s="19">
        <v>147</v>
      </c>
      <c r="O13" s="19">
        <v>0</v>
      </c>
      <c r="P13" s="19">
        <v>0</v>
      </c>
      <c r="Q13" s="19">
        <v>0</v>
      </c>
      <c r="R13" s="19">
        <v>0</v>
      </c>
      <c r="S13" s="19">
        <v>477</v>
      </c>
      <c r="T13" s="19">
        <v>89</v>
      </c>
      <c r="U13" s="19">
        <v>74</v>
      </c>
      <c r="V13" s="19">
        <v>66</v>
      </c>
      <c r="W13" s="19">
        <v>706</v>
      </c>
    </row>
    <row r="14" spans="2:23" ht="20.100000000000001" customHeight="1" thickBot="1" x14ac:dyDescent="0.25">
      <c r="B14" s="4" t="s">
        <v>199</v>
      </c>
      <c r="C14" s="19">
        <v>135</v>
      </c>
      <c r="D14" s="19">
        <v>4</v>
      </c>
      <c r="E14" s="19">
        <v>4</v>
      </c>
      <c r="F14" s="19">
        <v>143</v>
      </c>
      <c r="G14" s="19">
        <v>102</v>
      </c>
      <c r="H14" s="19">
        <v>4</v>
      </c>
      <c r="I14" s="19">
        <v>3</v>
      </c>
      <c r="J14" s="19">
        <v>109</v>
      </c>
      <c r="K14" s="19">
        <v>31</v>
      </c>
      <c r="L14" s="19">
        <v>0</v>
      </c>
      <c r="M14" s="19">
        <v>1</v>
      </c>
      <c r="N14" s="19">
        <v>32</v>
      </c>
      <c r="O14" s="19">
        <v>2</v>
      </c>
      <c r="P14" s="19">
        <v>0</v>
      </c>
      <c r="Q14" s="19">
        <v>0</v>
      </c>
      <c r="R14" s="19">
        <v>2</v>
      </c>
      <c r="S14" s="19">
        <v>123</v>
      </c>
      <c r="T14" s="19">
        <v>11</v>
      </c>
      <c r="U14" s="19">
        <v>8</v>
      </c>
      <c r="V14" s="19">
        <v>2</v>
      </c>
      <c r="W14" s="19">
        <v>144</v>
      </c>
    </row>
    <row r="15" spans="2:23" ht="20.100000000000001" customHeight="1" thickBot="1" x14ac:dyDescent="0.25">
      <c r="B15" s="4" t="s">
        <v>200</v>
      </c>
      <c r="C15" s="19">
        <v>364</v>
      </c>
      <c r="D15" s="19">
        <v>8</v>
      </c>
      <c r="E15" s="19">
        <v>6</v>
      </c>
      <c r="F15" s="19">
        <v>378</v>
      </c>
      <c r="G15" s="19">
        <v>277</v>
      </c>
      <c r="H15" s="19">
        <v>0</v>
      </c>
      <c r="I15" s="19">
        <v>0</v>
      </c>
      <c r="J15" s="19">
        <v>277</v>
      </c>
      <c r="K15" s="19">
        <v>87</v>
      </c>
      <c r="L15" s="19">
        <v>8</v>
      </c>
      <c r="M15" s="19">
        <v>6</v>
      </c>
      <c r="N15" s="19">
        <v>101</v>
      </c>
      <c r="O15" s="19">
        <v>0</v>
      </c>
      <c r="P15" s="19">
        <v>0</v>
      </c>
      <c r="Q15" s="19">
        <v>0</v>
      </c>
      <c r="R15" s="19">
        <v>0</v>
      </c>
      <c r="S15" s="19">
        <v>201</v>
      </c>
      <c r="T15" s="19">
        <v>58</v>
      </c>
      <c r="U15" s="19">
        <v>24</v>
      </c>
      <c r="V15" s="19">
        <v>28</v>
      </c>
      <c r="W15" s="19">
        <v>311</v>
      </c>
    </row>
    <row r="16" spans="2:23" ht="20.100000000000001" customHeight="1" thickBot="1" x14ac:dyDescent="0.25">
      <c r="B16" s="4" t="s">
        <v>201</v>
      </c>
      <c r="C16" s="19">
        <v>91</v>
      </c>
      <c r="D16" s="19">
        <v>1</v>
      </c>
      <c r="E16" s="19">
        <v>5</v>
      </c>
      <c r="F16" s="19">
        <v>97</v>
      </c>
      <c r="G16" s="19">
        <v>70</v>
      </c>
      <c r="H16" s="19">
        <v>0</v>
      </c>
      <c r="I16" s="19">
        <v>0</v>
      </c>
      <c r="J16" s="19">
        <v>70</v>
      </c>
      <c r="K16" s="19">
        <v>21</v>
      </c>
      <c r="L16" s="19">
        <v>1</v>
      </c>
      <c r="M16" s="19">
        <v>5</v>
      </c>
      <c r="N16" s="19">
        <v>27</v>
      </c>
      <c r="O16" s="19">
        <v>0</v>
      </c>
      <c r="P16" s="19">
        <v>0</v>
      </c>
      <c r="Q16" s="19">
        <v>0</v>
      </c>
      <c r="R16" s="19">
        <v>0</v>
      </c>
      <c r="S16" s="19">
        <v>137</v>
      </c>
      <c r="T16" s="19">
        <v>30</v>
      </c>
      <c r="U16" s="19">
        <v>0</v>
      </c>
      <c r="V16" s="19">
        <v>11</v>
      </c>
      <c r="W16" s="19">
        <v>178</v>
      </c>
    </row>
    <row r="17" spans="2:23" ht="20.100000000000001" customHeight="1" thickBot="1" x14ac:dyDescent="0.25">
      <c r="B17" s="4" t="s">
        <v>202</v>
      </c>
      <c r="C17" s="19">
        <v>78</v>
      </c>
      <c r="D17" s="19">
        <v>3</v>
      </c>
      <c r="E17" s="19">
        <v>6</v>
      </c>
      <c r="F17" s="19">
        <v>87</v>
      </c>
      <c r="G17" s="19">
        <v>17</v>
      </c>
      <c r="H17" s="19">
        <v>0</v>
      </c>
      <c r="I17" s="19">
        <v>2</v>
      </c>
      <c r="J17" s="19">
        <v>19</v>
      </c>
      <c r="K17" s="19">
        <v>61</v>
      </c>
      <c r="L17" s="19">
        <v>3</v>
      </c>
      <c r="M17" s="19">
        <v>4</v>
      </c>
      <c r="N17" s="19">
        <v>68</v>
      </c>
      <c r="O17" s="19">
        <v>0</v>
      </c>
      <c r="P17" s="19">
        <v>0</v>
      </c>
      <c r="Q17" s="19">
        <v>0</v>
      </c>
      <c r="R17" s="19">
        <v>0</v>
      </c>
      <c r="S17" s="19">
        <v>162</v>
      </c>
      <c r="T17" s="19">
        <v>21</v>
      </c>
      <c r="U17" s="19">
        <v>11</v>
      </c>
      <c r="V17" s="19">
        <v>12</v>
      </c>
      <c r="W17" s="19">
        <v>206</v>
      </c>
    </row>
    <row r="18" spans="2:23" ht="20.100000000000001" customHeight="1" thickBot="1" x14ac:dyDescent="0.25">
      <c r="B18" s="4" t="s">
        <v>203</v>
      </c>
      <c r="C18" s="19">
        <v>394</v>
      </c>
      <c r="D18" s="19">
        <v>34</v>
      </c>
      <c r="E18" s="19">
        <v>27</v>
      </c>
      <c r="F18" s="19">
        <v>455</v>
      </c>
      <c r="G18" s="19">
        <v>154</v>
      </c>
      <c r="H18" s="19">
        <v>5</v>
      </c>
      <c r="I18" s="19">
        <v>5</v>
      </c>
      <c r="J18" s="19">
        <v>164</v>
      </c>
      <c r="K18" s="19">
        <v>240</v>
      </c>
      <c r="L18" s="19">
        <v>29</v>
      </c>
      <c r="M18" s="19">
        <v>22</v>
      </c>
      <c r="N18" s="19">
        <v>291</v>
      </c>
      <c r="O18" s="19">
        <v>0</v>
      </c>
      <c r="P18" s="19">
        <v>0</v>
      </c>
      <c r="Q18" s="19">
        <v>0</v>
      </c>
      <c r="R18" s="19">
        <v>0</v>
      </c>
      <c r="S18" s="19">
        <v>465</v>
      </c>
      <c r="T18" s="19">
        <v>82</v>
      </c>
      <c r="U18" s="19">
        <v>130</v>
      </c>
      <c r="V18" s="19">
        <v>41</v>
      </c>
      <c r="W18" s="19">
        <v>718</v>
      </c>
    </row>
    <row r="19" spans="2:23" ht="20.100000000000001" customHeight="1" thickBot="1" x14ac:dyDescent="0.25">
      <c r="B19" s="4" t="s">
        <v>204</v>
      </c>
      <c r="C19" s="19">
        <v>419</v>
      </c>
      <c r="D19" s="19">
        <v>15</v>
      </c>
      <c r="E19" s="19">
        <v>20</v>
      </c>
      <c r="F19" s="19">
        <v>454</v>
      </c>
      <c r="G19" s="19">
        <v>77</v>
      </c>
      <c r="H19" s="19">
        <v>2</v>
      </c>
      <c r="I19" s="19">
        <v>2</v>
      </c>
      <c r="J19" s="19">
        <v>81</v>
      </c>
      <c r="K19" s="19">
        <v>342</v>
      </c>
      <c r="L19" s="19">
        <v>13</v>
      </c>
      <c r="M19" s="19">
        <v>18</v>
      </c>
      <c r="N19" s="19">
        <v>373</v>
      </c>
      <c r="O19" s="19">
        <v>0</v>
      </c>
      <c r="P19" s="19">
        <v>0</v>
      </c>
      <c r="Q19" s="19">
        <v>0</v>
      </c>
      <c r="R19" s="19">
        <v>0</v>
      </c>
      <c r="S19" s="19">
        <v>399</v>
      </c>
      <c r="T19" s="19">
        <v>38</v>
      </c>
      <c r="U19" s="19">
        <v>19</v>
      </c>
      <c r="V19" s="19">
        <v>15</v>
      </c>
      <c r="W19" s="19">
        <v>471</v>
      </c>
    </row>
    <row r="20" spans="2:23" ht="20.100000000000001" customHeight="1" thickBot="1" x14ac:dyDescent="0.25">
      <c r="B20" s="4" t="s">
        <v>205</v>
      </c>
      <c r="C20" s="19">
        <v>31</v>
      </c>
      <c r="D20" s="19">
        <v>0</v>
      </c>
      <c r="E20" s="19">
        <v>2</v>
      </c>
      <c r="F20" s="19">
        <v>33</v>
      </c>
      <c r="G20" s="19">
        <v>6</v>
      </c>
      <c r="H20" s="19">
        <v>0</v>
      </c>
      <c r="I20" s="19">
        <v>0</v>
      </c>
      <c r="J20" s="19">
        <v>6</v>
      </c>
      <c r="K20" s="19">
        <v>25</v>
      </c>
      <c r="L20" s="19">
        <v>0</v>
      </c>
      <c r="M20" s="19">
        <v>2</v>
      </c>
      <c r="N20" s="19">
        <v>27</v>
      </c>
      <c r="O20" s="19">
        <v>0</v>
      </c>
      <c r="P20" s="19">
        <v>0</v>
      </c>
      <c r="Q20" s="19">
        <v>0</v>
      </c>
      <c r="R20" s="19">
        <v>0</v>
      </c>
      <c r="S20" s="19">
        <v>44</v>
      </c>
      <c r="T20" s="19">
        <v>8</v>
      </c>
      <c r="U20" s="19">
        <v>3</v>
      </c>
      <c r="V20" s="19">
        <v>1</v>
      </c>
      <c r="W20" s="19">
        <v>56</v>
      </c>
    </row>
    <row r="21" spans="2:23" ht="20.100000000000001" customHeight="1" thickBot="1" x14ac:dyDescent="0.25">
      <c r="B21" s="4" t="s">
        <v>206</v>
      </c>
      <c r="C21" s="19">
        <v>27</v>
      </c>
      <c r="D21" s="19">
        <v>0</v>
      </c>
      <c r="E21" s="19">
        <v>0</v>
      </c>
      <c r="F21" s="19">
        <v>27</v>
      </c>
      <c r="G21" s="19">
        <v>14</v>
      </c>
      <c r="H21" s="19">
        <v>0</v>
      </c>
      <c r="I21" s="19">
        <v>0</v>
      </c>
      <c r="J21" s="19">
        <v>14</v>
      </c>
      <c r="K21" s="19">
        <v>13</v>
      </c>
      <c r="L21" s="19">
        <v>0</v>
      </c>
      <c r="M21" s="19">
        <v>0</v>
      </c>
      <c r="N21" s="19">
        <v>13</v>
      </c>
      <c r="O21" s="19">
        <v>0</v>
      </c>
      <c r="P21" s="19">
        <v>0</v>
      </c>
      <c r="Q21" s="19">
        <v>0</v>
      </c>
      <c r="R21" s="19">
        <v>0</v>
      </c>
      <c r="S21" s="19">
        <v>12</v>
      </c>
      <c r="T21" s="19">
        <v>0</v>
      </c>
      <c r="U21" s="19">
        <v>0</v>
      </c>
      <c r="V21" s="19">
        <v>0</v>
      </c>
      <c r="W21" s="19">
        <v>12</v>
      </c>
    </row>
    <row r="22" spans="2:23" ht="20.100000000000001" customHeight="1" thickBot="1" x14ac:dyDescent="0.25">
      <c r="B22" s="4" t="s">
        <v>207</v>
      </c>
      <c r="C22" s="19">
        <v>181</v>
      </c>
      <c r="D22" s="19">
        <v>12</v>
      </c>
      <c r="E22" s="19">
        <v>8</v>
      </c>
      <c r="F22" s="19">
        <v>201</v>
      </c>
      <c r="G22" s="19">
        <v>81</v>
      </c>
      <c r="H22" s="19">
        <v>1</v>
      </c>
      <c r="I22" s="19">
        <v>2</v>
      </c>
      <c r="J22" s="19">
        <v>84</v>
      </c>
      <c r="K22" s="19">
        <v>100</v>
      </c>
      <c r="L22" s="19">
        <v>11</v>
      </c>
      <c r="M22" s="19">
        <v>6</v>
      </c>
      <c r="N22" s="19">
        <v>117</v>
      </c>
      <c r="O22" s="19">
        <v>0</v>
      </c>
      <c r="P22" s="19">
        <v>0</v>
      </c>
      <c r="Q22" s="19">
        <v>0</v>
      </c>
      <c r="R22" s="19">
        <v>0</v>
      </c>
      <c r="S22" s="19">
        <v>212</v>
      </c>
      <c r="T22" s="19">
        <v>24</v>
      </c>
      <c r="U22" s="19">
        <v>9</v>
      </c>
      <c r="V22" s="19">
        <v>7</v>
      </c>
      <c r="W22" s="19">
        <v>252</v>
      </c>
    </row>
    <row r="23" spans="2:23" ht="20.100000000000001" customHeight="1" thickBot="1" x14ac:dyDescent="0.25">
      <c r="B23" s="4" t="s">
        <v>208</v>
      </c>
      <c r="C23" s="19">
        <v>118</v>
      </c>
      <c r="D23" s="19">
        <v>0</v>
      </c>
      <c r="E23" s="19">
        <v>4</v>
      </c>
      <c r="F23" s="19">
        <v>122</v>
      </c>
      <c r="G23" s="19">
        <v>73</v>
      </c>
      <c r="H23" s="19">
        <v>0</v>
      </c>
      <c r="I23" s="19">
        <v>3</v>
      </c>
      <c r="J23" s="19">
        <v>76</v>
      </c>
      <c r="K23" s="19">
        <v>45</v>
      </c>
      <c r="L23" s="19">
        <v>0</v>
      </c>
      <c r="M23" s="19">
        <v>1</v>
      </c>
      <c r="N23" s="19">
        <v>46</v>
      </c>
      <c r="O23" s="19">
        <v>0</v>
      </c>
      <c r="P23" s="19">
        <v>0</v>
      </c>
      <c r="Q23" s="19">
        <v>0</v>
      </c>
      <c r="R23" s="19">
        <v>0</v>
      </c>
      <c r="S23" s="19">
        <v>219</v>
      </c>
      <c r="T23" s="19">
        <v>27</v>
      </c>
      <c r="U23" s="19">
        <v>9</v>
      </c>
      <c r="V23" s="19">
        <v>16</v>
      </c>
      <c r="W23" s="19">
        <v>271</v>
      </c>
    </row>
    <row r="24" spans="2:23" ht="20.100000000000001" customHeight="1" thickBot="1" x14ac:dyDescent="0.25">
      <c r="B24" s="4" t="s">
        <v>209</v>
      </c>
      <c r="C24" s="19">
        <v>185</v>
      </c>
      <c r="D24" s="19">
        <v>4</v>
      </c>
      <c r="E24" s="19">
        <v>40</v>
      </c>
      <c r="F24" s="19">
        <v>229</v>
      </c>
      <c r="G24" s="19">
        <v>62</v>
      </c>
      <c r="H24" s="19">
        <v>1</v>
      </c>
      <c r="I24" s="19">
        <v>5</v>
      </c>
      <c r="J24" s="19">
        <v>68</v>
      </c>
      <c r="K24" s="19">
        <v>123</v>
      </c>
      <c r="L24" s="19">
        <v>3</v>
      </c>
      <c r="M24" s="19">
        <v>35</v>
      </c>
      <c r="N24" s="19">
        <v>161</v>
      </c>
      <c r="O24" s="19">
        <v>0</v>
      </c>
      <c r="P24" s="19">
        <v>0</v>
      </c>
      <c r="Q24" s="19">
        <v>0</v>
      </c>
      <c r="R24" s="19">
        <v>0</v>
      </c>
      <c r="S24" s="19">
        <v>405</v>
      </c>
      <c r="T24" s="19">
        <v>63</v>
      </c>
      <c r="U24" s="19">
        <v>110</v>
      </c>
      <c r="V24" s="19">
        <v>18</v>
      </c>
      <c r="W24" s="19">
        <v>596</v>
      </c>
    </row>
    <row r="25" spans="2:23" ht="20.100000000000001" customHeight="1" thickBot="1" x14ac:dyDescent="0.25">
      <c r="B25" s="4" t="s">
        <v>210</v>
      </c>
      <c r="C25" s="19">
        <v>522</v>
      </c>
      <c r="D25" s="19">
        <v>1</v>
      </c>
      <c r="E25" s="19">
        <v>42</v>
      </c>
      <c r="F25" s="19">
        <v>565</v>
      </c>
      <c r="G25" s="19">
        <v>431</v>
      </c>
      <c r="H25" s="19">
        <v>1</v>
      </c>
      <c r="I25" s="19">
        <v>15</v>
      </c>
      <c r="J25" s="19">
        <v>447</v>
      </c>
      <c r="K25" s="19">
        <v>91</v>
      </c>
      <c r="L25" s="19">
        <v>0</v>
      </c>
      <c r="M25" s="19">
        <v>27</v>
      </c>
      <c r="N25" s="19">
        <v>118</v>
      </c>
      <c r="O25" s="19">
        <v>0</v>
      </c>
      <c r="P25" s="19">
        <v>0</v>
      </c>
      <c r="Q25" s="19">
        <v>0</v>
      </c>
      <c r="R25" s="19">
        <v>0</v>
      </c>
      <c r="S25" s="19">
        <v>517</v>
      </c>
      <c r="T25" s="19">
        <v>89</v>
      </c>
      <c r="U25" s="19">
        <v>50</v>
      </c>
      <c r="V25" s="19">
        <v>30</v>
      </c>
      <c r="W25" s="19">
        <v>686</v>
      </c>
    </row>
    <row r="26" spans="2:23" ht="20.100000000000001" customHeight="1" thickBot="1" x14ac:dyDescent="0.25">
      <c r="B26" s="4" t="s">
        <v>211</v>
      </c>
      <c r="C26" s="19">
        <v>338</v>
      </c>
      <c r="D26" s="19">
        <v>12</v>
      </c>
      <c r="E26" s="19">
        <v>22</v>
      </c>
      <c r="F26" s="19">
        <v>372</v>
      </c>
      <c r="G26" s="19">
        <v>161</v>
      </c>
      <c r="H26" s="19">
        <v>4</v>
      </c>
      <c r="I26" s="19">
        <v>4</v>
      </c>
      <c r="J26" s="19">
        <v>169</v>
      </c>
      <c r="K26" s="19">
        <v>177</v>
      </c>
      <c r="L26" s="19">
        <v>8</v>
      </c>
      <c r="M26" s="19">
        <v>18</v>
      </c>
      <c r="N26" s="19">
        <v>203</v>
      </c>
      <c r="O26" s="19">
        <v>0</v>
      </c>
      <c r="P26" s="19">
        <v>0</v>
      </c>
      <c r="Q26" s="19">
        <v>0</v>
      </c>
      <c r="R26" s="19">
        <v>0</v>
      </c>
      <c r="S26" s="19">
        <v>291</v>
      </c>
      <c r="T26" s="19">
        <v>61</v>
      </c>
      <c r="U26" s="19">
        <v>65</v>
      </c>
      <c r="V26" s="19">
        <v>34</v>
      </c>
      <c r="W26" s="19">
        <v>451</v>
      </c>
    </row>
    <row r="27" spans="2:23" ht="20.100000000000001" customHeight="1" thickBot="1" x14ac:dyDescent="0.25">
      <c r="B27" s="5" t="s">
        <v>212</v>
      </c>
      <c r="C27" s="27">
        <v>73</v>
      </c>
      <c r="D27" s="27">
        <v>13</v>
      </c>
      <c r="E27" s="27">
        <v>9</v>
      </c>
      <c r="F27" s="27">
        <v>95</v>
      </c>
      <c r="G27" s="27">
        <v>29</v>
      </c>
      <c r="H27" s="27">
        <v>0</v>
      </c>
      <c r="I27" s="27">
        <v>2</v>
      </c>
      <c r="J27" s="27">
        <v>31</v>
      </c>
      <c r="K27" s="27">
        <v>44</v>
      </c>
      <c r="L27" s="27">
        <v>13</v>
      </c>
      <c r="M27" s="27">
        <v>7</v>
      </c>
      <c r="N27" s="27">
        <v>64</v>
      </c>
      <c r="O27" s="27">
        <v>0</v>
      </c>
      <c r="P27" s="27">
        <v>0</v>
      </c>
      <c r="Q27" s="27">
        <v>0</v>
      </c>
      <c r="R27" s="27">
        <v>0</v>
      </c>
      <c r="S27" s="27">
        <v>137</v>
      </c>
      <c r="T27" s="27">
        <v>24</v>
      </c>
      <c r="U27" s="27">
        <v>20</v>
      </c>
      <c r="V27" s="27">
        <v>14</v>
      </c>
      <c r="W27" s="27">
        <v>195</v>
      </c>
    </row>
    <row r="28" spans="2:23" ht="20.100000000000001" customHeight="1" thickBot="1" x14ac:dyDescent="0.25">
      <c r="B28" s="6" t="s">
        <v>213</v>
      </c>
      <c r="C28" s="29">
        <v>24</v>
      </c>
      <c r="D28" s="29">
        <v>0</v>
      </c>
      <c r="E28" s="29">
        <v>5</v>
      </c>
      <c r="F28" s="29">
        <v>29</v>
      </c>
      <c r="G28" s="29">
        <v>8</v>
      </c>
      <c r="H28" s="29">
        <v>0</v>
      </c>
      <c r="I28" s="29">
        <v>0</v>
      </c>
      <c r="J28" s="29">
        <v>8</v>
      </c>
      <c r="K28" s="29">
        <v>16</v>
      </c>
      <c r="L28" s="29">
        <v>0</v>
      </c>
      <c r="M28" s="29">
        <v>5</v>
      </c>
      <c r="N28" s="29">
        <v>21</v>
      </c>
      <c r="O28" s="29">
        <v>0</v>
      </c>
      <c r="P28" s="29">
        <v>0</v>
      </c>
      <c r="Q28" s="29">
        <v>0</v>
      </c>
      <c r="R28" s="29">
        <v>0</v>
      </c>
      <c r="S28" s="29">
        <v>30</v>
      </c>
      <c r="T28" s="29">
        <v>0</v>
      </c>
      <c r="U28" s="29">
        <v>6</v>
      </c>
      <c r="V28" s="29">
        <v>0</v>
      </c>
      <c r="W28" s="29">
        <v>36</v>
      </c>
    </row>
    <row r="29" spans="2:23" ht="20.100000000000001" customHeight="1" thickBot="1" x14ac:dyDescent="0.25">
      <c r="B29" s="4" t="s">
        <v>214</v>
      </c>
      <c r="C29" s="29">
        <v>4</v>
      </c>
      <c r="D29" s="29">
        <v>0</v>
      </c>
      <c r="E29" s="29">
        <v>0</v>
      </c>
      <c r="F29" s="29">
        <v>4</v>
      </c>
      <c r="G29" s="29">
        <v>0</v>
      </c>
      <c r="H29" s="29">
        <v>0</v>
      </c>
      <c r="I29" s="29">
        <v>0</v>
      </c>
      <c r="J29" s="29">
        <v>0</v>
      </c>
      <c r="K29" s="29">
        <v>4</v>
      </c>
      <c r="L29" s="29">
        <v>0</v>
      </c>
      <c r="M29" s="29">
        <v>0</v>
      </c>
      <c r="N29" s="29">
        <v>4</v>
      </c>
      <c r="O29" s="29">
        <v>0</v>
      </c>
      <c r="P29" s="29">
        <v>0</v>
      </c>
      <c r="Q29" s="29">
        <v>0</v>
      </c>
      <c r="R29" s="29">
        <v>0</v>
      </c>
      <c r="S29" s="29">
        <v>184</v>
      </c>
      <c r="T29" s="29">
        <v>8</v>
      </c>
      <c r="U29" s="29">
        <v>10</v>
      </c>
      <c r="V29" s="29">
        <v>0</v>
      </c>
      <c r="W29" s="29">
        <v>202</v>
      </c>
    </row>
    <row r="30" spans="2:23" ht="20.100000000000001" customHeight="1" thickBot="1" x14ac:dyDescent="0.25">
      <c r="B30" s="4" t="s">
        <v>215</v>
      </c>
      <c r="C30" s="28">
        <v>35</v>
      </c>
      <c r="D30" s="28">
        <v>0</v>
      </c>
      <c r="E30" s="28">
        <v>0</v>
      </c>
      <c r="F30" s="28">
        <v>35</v>
      </c>
      <c r="G30" s="28">
        <v>21</v>
      </c>
      <c r="H30" s="28">
        <v>0</v>
      </c>
      <c r="I30" s="28">
        <v>0</v>
      </c>
      <c r="J30" s="28">
        <v>21</v>
      </c>
      <c r="K30" s="28">
        <v>14</v>
      </c>
      <c r="L30" s="28">
        <v>0</v>
      </c>
      <c r="M30" s="28">
        <v>0</v>
      </c>
      <c r="N30" s="28">
        <v>14</v>
      </c>
      <c r="O30" s="28">
        <v>0</v>
      </c>
      <c r="P30" s="28">
        <v>0</v>
      </c>
      <c r="Q30" s="28">
        <v>0</v>
      </c>
      <c r="R30" s="28">
        <v>0</v>
      </c>
      <c r="S30" s="28">
        <v>71</v>
      </c>
      <c r="T30" s="28">
        <v>3</v>
      </c>
      <c r="U30" s="28">
        <v>0</v>
      </c>
      <c r="V30" s="28">
        <v>1</v>
      </c>
      <c r="W30" s="28">
        <v>75</v>
      </c>
    </row>
    <row r="31" spans="2:23" ht="20.100000000000001" customHeight="1" thickBot="1" x14ac:dyDescent="0.25">
      <c r="B31" s="4" t="s">
        <v>216</v>
      </c>
      <c r="C31" s="19">
        <v>4</v>
      </c>
      <c r="D31" s="19">
        <v>0</v>
      </c>
      <c r="E31" s="19">
        <v>0</v>
      </c>
      <c r="F31" s="19">
        <v>4</v>
      </c>
      <c r="G31" s="19">
        <v>1</v>
      </c>
      <c r="H31" s="19">
        <v>0</v>
      </c>
      <c r="I31" s="19">
        <v>0</v>
      </c>
      <c r="J31" s="19">
        <v>1</v>
      </c>
      <c r="K31" s="19">
        <v>3</v>
      </c>
      <c r="L31" s="19">
        <v>0</v>
      </c>
      <c r="M31" s="19">
        <v>0</v>
      </c>
      <c r="N31" s="19">
        <v>3</v>
      </c>
      <c r="O31" s="19">
        <v>0</v>
      </c>
      <c r="P31" s="19">
        <v>0</v>
      </c>
      <c r="Q31" s="19">
        <v>0</v>
      </c>
      <c r="R31" s="19">
        <v>0</v>
      </c>
      <c r="S31" s="19">
        <v>1</v>
      </c>
      <c r="T31" s="19">
        <v>0</v>
      </c>
      <c r="U31" s="19">
        <v>0</v>
      </c>
      <c r="V31" s="19">
        <v>0</v>
      </c>
      <c r="W31" s="19">
        <v>1</v>
      </c>
    </row>
    <row r="32" spans="2:23" ht="20.100000000000001" customHeight="1" thickBot="1" x14ac:dyDescent="0.25">
      <c r="B32" s="4" t="s">
        <v>217</v>
      </c>
      <c r="C32" s="19">
        <v>48</v>
      </c>
      <c r="D32" s="19">
        <v>0</v>
      </c>
      <c r="E32" s="19">
        <v>3</v>
      </c>
      <c r="F32" s="19">
        <v>51</v>
      </c>
      <c r="G32" s="19">
        <v>41</v>
      </c>
      <c r="H32" s="19">
        <v>0</v>
      </c>
      <c r="I32" s="19">
        <v>2</v>
      </c>
      <c r="J32" s="19">
        <v>43</v>
      </c>
      <c r="K32" s="19">
        <v>7</v>
      </c>
      <c r="L32" s="19">
        <v>0</v>
      </c>
      <c r="M32" s="19">
        <v>1</v>
      </c>
      <c r="N32" s="19">
        <v>8</v>
      </c>
      <c r="O32" s="19">
        <v>0</v>
      </c>
      <c r="P32" s="19">
        <v>0</v>
      </c>
      <c r="Q32" s="19">
        <v>0</v>
      </c>
      <c r="R32" s="19">
        <v>0</v>
      </c>
      <c r="S32" s="19">
        <v>43</v>
      </c>
      <c r="T32" s="19">
        <v>0</v>
      </c>
      <c r="U32" s="19">
        <v>0</v>
      </c>
      <c r="V32" s="19">
        <v>0</v>
      </c>
      <c r="W32" s="19">
        <v>43</v>
      </c>
    </row>
    <row r="33" spans="2:23" ht="20.100000000000001" customHeight="1" thickBot="1" x14ac:dyDescent="0.25">
      <c r="B33" s="4" t="s">
        <v>218</v>
      </c>
      <c r="C33" s="19">
        <v>28</v>
      </c>
      <c r="D33" s="19">
        <v>0</v>
      </c>
      <c r="E33" s="19">
        <v>0</v>
      </c>
      <c r="F33" s="19">
        <v>28</v>
      </c>
      <c r="G33" s="19">
        <v>0</v>
      </c>
      <c r="H33" s="19">
        <v>0</v>
      </c>
      <c r="I33" s="19">
        <v>0</v>
      </c>
      <c r="J33" s="19">
        <v>0</v>
      </c>
      <c r="K33" s="19">
        <v>28</v>
      </c>
      <c r="L33" s="19">
        <v>0</v>
      </c>
      <c r="M33" s="19">
        <v>0</v>
      </c>
      <c r="N33" s="19">
        <v>28</v>
      </c>
      <c r="O33" s="19">
        <v>0</v>
      </c>
      <c r="P33" s="19">
        <v>0</v>
      </c>
      <c r="Q33" s="19">
        <v>0</v>
      </c>
      <c r="R33" s="19">
        <v>0</v>
      </c>
      <c r="S33" s="19">
        <v>37</v>
      </c>
      <c r="T33" s="19">
        <v>1</v>
      </c>
      <c r="U33" s="19">
        <v>0</v>
      </c>
      <c r="V33" s="19">
        <v>0</v>
      </c>
      <c r="W33" s="19">
        <v>38</v>
      </c>
    </row>
    <row r="34" spans="2:23" ht="20.100000000000001" customHeight="1" thickBot="1" x14ac:dyDescent="0.25">
      <c r="B34" s="4" t="s">
        <v>219</v>
      </c>
      <c r="C34" s="19">
        <v>3</v>
      </c>
      <c r="D34" s="19">
        <v>0</v>
      </c>
      <c r="E34" s="19">
        <v>0</v>
      </c>
      <c r="F34" s="19">
        <v>3</v>
      </c>
      <c r="G34" s="19">
        <v>3</v>
      </c>
      <c r="H34" s="19">
        <v>0</v>
      </c>
      <c r="I34" s="19">
        <v>0</v>
      </c>
      <c r="J34" s="19">
        <v>3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10</v>
      </c>
      <c r="T34" s="19">
        <v>6</v>
      </c>
      <c r="U34" s="19">
        <v>1</v>
      </c>
      <c r="V34" s="19">
        <v>0</v>
      </c>
      <c r="W34" s="19">
        <v>17</v>
      </c>
    </row>
    <row r="35" spans="2:23" ht="20.100000000000001" customHeight="1" thickBot="1" x14ac:dyDescent="0.25">
      <c r="B35" s="4" t="s">
        <v>220</v>
      </c>
      <c r="C35" s="19">
        <v>42</v>
      </c>
      <c r="D35" s="19">
        <v>2</v>
      </c>
      <c r="E35" s="19">
        <v>0</v>
      </c>
      <c r="F35" s="19">
        <v>44</v>
      </c>
      <c r="G35" s="19">
        <v>0</v>
      </c>
      <c r="H35" s="19">
        <v>0</v>
      </c>
      <c r="I35" s="19">
        <v>0</v>
      </c>
      <c r="J35" s="19">
        <v>0</v>
      </c>
      <c r="K35" s="19">
        <v>42</v>
      </c>
      <c r="L35" s="19">
        <v>2</v>
      </c>
      <c r="M35" s="19">
        <v>0</v>
      </c>
      <c r="N35" s="19">
        <v>44</v>
      </c>
      <c r="O35" s="19">
        <v>0</v>
      </c>
      <c r="P35" s="19">
        <v>0</v>
      </c>
      <c r="Q35" s="19">
        <v>0</v>
      </c>
      <c r="R35" s="19">
        <v>0</v>
      </c>
      <c r="S35" s="19">
        <v>126</v>
      </c>
      <c r="T35" s="19">
        <v>34</v>
      </c>
      <c r="U35" s="19">
        <v>1</v>
      </c>
      <c r="V35" s="19">
        <v>0</v>
      </c>
      <c r="W35" s="19">
        <v>161</v>
      </c>
    </row>
    <row r="36" spans="2:23" ht="20.100000000000001" customHeight="1" thickBot="1" x14ac:dyDescent="0.25">
      <c r="B36" s="4" t="s">
        <v>221</v>
      </c>
      <c r="C36" s="19">
        <v>19</v>
      </c>
      <c r="D36" s="19">
        <v>0</v>
      </c>
      <c r="E36" s="19">
        <v>1</v>
      </c>
      <c r="F36" s="19">
        <v>20</v>
      </c>
      <c r="G36" s="19">
        <v>1</v>
      </c>
      <c r="H36" s="19">
        <v>0</v>
      </c>
      <c r="I36" s="19">
        <v>0</v>
      </c>
      <c r="J36" s="19">
        <v>1</v>
      </c>
      <c r="K36" s="19">
        <v>18</v>
      </c>
      <c r="L36" s="19">
        <v>0</v>
      </c>
      <c r="M36" s="19">
        <v>1</v>
      </c>
      <c r="N36" s="19">
        <v>19</v>
      </c>
      <c r="O36" s="19">
        <v>0</v>
      </c>
      <c r="P36" s="19">
        <v>0</v>
      </c>
      <c r="Q36" s="19">
        <v>0</v>
      </c>
      <c r="R36" s="19">
        <v>0</v>
      </c>
      <c r="S36" s="19">
        <v>5</v>
      </c>
      <c r="T36" s="19">
        <v>0</v>
      </c>
      <c r="U36" s="19">
        <v>0</v>
      </c>
      <c r="V36" s="19">
        <v>1</v>
      </c>
      <c r="W36" s="19">
        <v>6</v>
      </c>
    </row>
    <row r="37" spans="2:23" ht="20.100000000000001" customHeight="1" thickBot="1" x14ac:dyDescent="0.25">
      <c r="B37" s="4" t="s">
        <v>222</v>
      </c>
      <c r="C37" s="19">
        <v>56</v>
      </c>
      <c r="D37" s="19">
        <v>2</v>
      </c>
      <c r="E37" s="19">
        <v>1</v>
      </c>
      <c r="F37" s="19">
        <v>59</v>
      </c>
      <c r="G37" s="19">
        <v>17</v>
      </c>
      <c r="H37" s="19">
        <v>1</v>
      </c>
      <c r="I37" s="19">
        <v>0</v>
      </c>
      <c r="J37" s="19">
        <v>18</v>
      </c>
      <c r="K37" s="19">
        <v>39</v>
      </c>
      <c r="L37" s="19">
        <v>1</v>
      </c>
      <c r="M37" s="19">
        <v>1</v>
      </c>
      <c r="N37" s="19">
        <v>41</v>
      </c>
      <c r="O37" s="19">
        <v>0</v>
      </c>
      <c r="P37" s="19">
        <v>0</v>
      </c>
      <c r="Q37" s="19">
        <v>0</v>
      </c>
      <c r="R37" s="19">
        <v>0</v>
      </c>
      <c r="S37" s="19">
        <v>111</v>
      </c>
      <c r="T37" s="19">
        <v>3</v>
      </c>
      <c r="U37" s="19">
        <v>5</v>
      </c>
      <c r="V37" s="19">
        <v>0</v>
      </c>
      <c r="W37" s="19">
        <v>119</v>
      </c>
    </row>
    <row r="38" spans="2:23" ht="20.100000000000001" customHeight="1" thickBot="1" x14ac:dyDescent="0.25">
      <c r="B38" s="4" t="s">
        <v>223</v>
      </c>
      <c r="C38" s="19">
        <v>66</v>
      </c>
      <c r="D38" s="19">
        <v>0</v>
      </c>
      <c r="E38" s="19">
        <v>2</v>
      </c>
      <c r="F38" s="19">
        <v>68</v>
      </c>
      <c r="G38" s="19">
        <v>20</v>
      </c>
      <c r="H38" s="19">
        <v>0</v>
      </c>
      <c r="I38" s="19">
        <v>0</v>
      </c>
      <c r="J38" s="19">
        <v>20</v>
      </c>
      <c r="K38" s="19">
        <v>46</v>
      </c>
      <c r="L38" s="19">
        <v>0</v>
      </c>
      <c r="M38" s="19">
        <v>2</v>
      </c>
      <c r="N38" s="19">
        <v>48</v>
      </c>
      <c r="O38" s="19">
        <v>0</v>
      </c>
      <c r="P38" s="19">
        <v>0</v>
      </c>
      <c r="Q38" s="19">
        <v>0</v>
      </c>
      <c r="R38" s="19">
        <v>0</v>
      </c>
      <c r="S38" s="19">
        <v>72</v>
      </c>
      <c r="T38" s="19">
        <v>22</v>
      </c>
      <c r="U38" s="19">
        <v>13</v>
      </c>
      <c r="V38" s="19">
        <v>8</v>
      </c>
      <c r="W38" s="19">
        <v>115</v>
      </c>
    </row>
    <row r="39" spans="2:23" ht="20.100000000000001" customHeight="1" thickBot="1" x14ac:dyDescent="0.25">
      <c r="B39" s="4" t="s">
        <v>224</v>
      </c>
      <c r="C39" s="19">
        <v>23</v>
      </c>
      <c r="D39" s="19">
        <v>0</v>
      </c>
      <c r="E39" s="19">
        <v>2</v>
      </c>
      <c r="F39" s="19">
        <v>25</v>
      </c>
      <c r="G39" s="19">
        <v>7</v>
      </c>
      <c r="H39" s="19">
        <v>0</v>
      </c>
      <c r="I39" s="19">
        <v>0</v>
      </c>
      <c r="J39" s="19">
        <v>7</v>
      </c>
      <c r="K39" s="19">
        <v>16</v>
      </c>
      <c r="L39" s="19">
        <v>0</v>
      </c>
      <c r="M39" s="19">
        <v>2</v>
      </c>
      <c r="N39" s="19">
        <v>18</v>
      </c>
      <c r="O39" s="19">
        <v>0</v>
      </c>
      <c r="P39" s="19">
        <v>0</v>
      </c>
      <c r="Q39" s="19">
        <v>0</v>
      </c>
      <c r="R39" s="19">
        <v>0</v>
      </c>
      <c r="S39" s="19">
        <v>40</v>
      </c>
      <c r="T39" s="19">
        <v>0</v>
      </c>
      <c r="U39" s="19">
        <v>0</v>
      </c>
      <c r="V39" s="19">
        <v>2</v>
      </c>
      <c r="W39" s="19">
        <v>42</v>
      </c>
    </row>
    <row r="40" spans="2:23" ht="20.100000000000001" customHeight="1" thickBot="1" x14ac:dyDescent="0.25">
      <c r="B40" s="4" t="s">
        <v>225</v>
      </c>
      <c r="C40" s="19">
        <v>17</v>
      </c>
      <c r="D40" s="19">
        <v>0</v>
      </c>
      <c r="E40" s="19">
        <v>2</v>
      </c>
      <c r="F40" s="19">
        <v>19</v>
      </c>
      <c r="G40" s="19">
        <v>4</v>
      </c>
      <c r="H40" s="19">
        <v>0</v>
      </c>
      <c r="I40" s="19">
        <v>0</v>
      </c>
      <c r="J40" s="19">
        <v>4</v>
      </c>
      <c r="K40" s="19">
        <v>13</v>
      </c>
      <c r="L40" s="19">
        <v>0</v>
      </c>
      <c r="M40" s="19">
        <v>2</v>
      </c>
      <c r="N40" s="19">
        <v>15</v>
      </c>
      <c r="O40" s="19">
        <v>0</v>
      </c>
      <c r="P40" s="19">
        <v>0</v>
      </c>
      <c r="Q40" s="19">
        <v>0</v>
      </c>
      <c r="R40" s="19">
        <v>0</v>
      </c>
      <c r="S40" s="19">
        <v>91</v>
      </c>
      <c r="T40" s="19">
        <v>0</v>
      </c>
      <c r="U40" s="19">
        <v>2</v>
      </c>
      <c r="V40" s="19">
        <v>0</v>
      </c>
      <c r="W40" s="19">
        <v>93</v>
      </c>
    </row>
    <row r="41" spans="2:23" ht="20.100000000000001" customHeight="1" thickBot="1" x14ac:dyDescent="0.25">
      <c r="B41" s="4" t="s">
        <v>226</v>
      </c>
      <c r="C41" s="19">
        <v>124</v>
      </c>
      <c r="D41" s="19">
        <v>12</v>
      </c>
      <c r="E41" s="19">
        <v>7</v>
      </c>
      <c r="F41" s="19">
        <v>143</v>
      </c>
      <c r="G41" s="19">
        <v>50</v>
      </c>
      <c r="H41" s="19">
        <v>0</v>
      </c>
      <c r="I41" s="19">
        <v>1</v>
      </c>
      <c r="J41" s="19">
        <v>51</v>
      </c>
      <c r="K41" s="19">
        <v>74</v>
      </c>
      <c r="L41" s="19">
        <v>12</v>
      </c>
      <c r="M41" s="19">
        <v>6</v>
      </c>
      <c r="N41" s="19">
        <v>92</v>
      </c>
      <c r="O41" s="19">
        <v>0</v>
      </c>
      <c r="P41" s="19">
        <v>0</v>
      </c>
      <c r="Q41" s="19">
        <v>0</v>
      </c>
      <c r="R41" s="19">
        <v>0</v>
      </c>
      <c r="S41" s="19">
        <v>147</v>
      </c>
      <c r="T41" s="19">
        <v>19</v>
      </c>
      <c r="U41" s="19">
        <v>27</v>
      </c>
      <c r="V41" s="19">
        <v>16</v>
      </c>
      <c r="W41" s="19">
        <v>209</v>
      </c>
    </row>
    <row r="42" spans="2:23" ht="20.100000000000001" customHeight="1" thickBot="1" x14ac:dyDescent="0.25">
      <c r="B42" s="4" t="s">
        <v>227</v>
      </c>
      <c r="C42" s="19">
        <v>356</v>
      </c>
      <c r="D42" s="19">
        <v>27</v>
      </c>
      <c r="E42" s="19">
        <v>31</v>
      </c>
      <c r="F42" s="19">
        <v>414</v>
      </c>
      <c r="G42" s="19">
        <v>146</v>
      </c>
      <c r="H42" s="19">
        <v>3</v>
      </c>
      <c r="I42" s="19">
        <v>5</v>
      </c>
      <c r="J42" s="19">
        <v>154</v>
      </c>
      <c r="K42" s="19">
        <v>210</v>
      </c>
      <c r="L42" s="19">
        <v>24</v>
      </c>
      <c r="M42" s="19">
        <v>26</v>
      </c>
      <c r="N42" s="19">
        <v>260</v>
      </c>
      <c r="O42" s="19">
        <v>0</v>
      </c>
      <c r="P42" s="19">
        <v>0</v>
      </c>
      <c r="Q42" s="19">
        <v>0</v>
      </c>
      <c r="R42" s="19">
        <v>0</v>
      </c>
      <c r="S42" s="19">
        <v>1314</v>
      </c>
      <c r="T42" s="19">
        <v>303</v>
      </c>
      <c r="U42" s="19">
        <v>225</v>
      </c>
      <c r="V42" s="19">
        <v>115</v>
      </c>
      <c r="W42" s="19">
        <v>1957</v>
      </c>
    </row>
    <row r="43" spans="2:23" ht="20.100000000000001" customHeight="1" thickBot="1" x14ac:dyDescent="0.25">
      <c r="B43" s="4" t="s">
        <v>228</v>
      </c>
      <c r="C43" s="19">
        <v>67</v>
      </c>
      <c r="D43" s="19">
        <v>6</v>
      </c>
      <c r="E43" s="19">
        <v>14</v>
      </c>
      <c r="F43" s="19">
        <v>87</v>
      </c>
      <c r="G43" s="19">
        <v>14</v>
      </c>
      <c r="H43" s="19">
        <v>0</v>
      </c>
      <c r="I43" s="19">
        <v>2</v>
      </c>
      <c r="J43" s="19">
        <v>16</v>
      </c>
      <c r="K43" s="19">
        <v>53</v>
      </c>
      <c r="L43" s="19">
        <v>6</v>
      </c>
      <c r="M43" s="19">
        <v>12</v>
      </c>
      <c r="N43" s="19">
        <v>71</v>
      </c>
      <c r="O43" s="19">
        <v>0</v>
      </c>
      <c r="P43" s="19">
        <v>0</v>
      </c>
      <c r="Q43" s="19">
        <v>0</v>
      </c>
      <c r="R43" s="19">
        <v>0</v>
      </c>
      <c r="S43" s="19">
        <v>176</v>
      </c>
      <c r="T43" s="19">
        <v>35</v>
      </c>
      <c r="U43" s="19">
        <v>12</v>
      </c>
      <c r="V43" s="19">
        <v>15</v>
      </c>
      <c r="W43" s="19">
        <v>238</v>
      </c>
    </row>
    <row r="44" spans="2:23" ht="20.100000000000001" customHeight="1" thickBot="1" x14ac:dyDescent="0.25">
      <c r="B44" s="4" t="s">
        <v>229</v>
      </c>
      <c r="C44" s="19">
        <v>84</v>
      </c>
      <c r="D44" s="19">
        <v>0</v>
      </c>
      <c r="E44" s="19">
        <v>7</v>
      </c>
      <c r="F44" s="19">
        <v>91</v>
      </c>
      <c r="G44" s="19">
        <v>21</v>
      </c>
      <c r="H44" s="19">
        <v>0</v>
      </c>
      <c r="I44" s="19">
        <v>0</v>
      </c>
      <c r="J44" s="19">
        <v>21</v>
      </c>
      <c r="K44" s="19">
        <v>63</v>
      </c>
      <c r="L44" s="19">
        <v>0</v>
      </c>
      <c r="M44" s="19">
        <v>7</v>
      </c>
      <c r="N44" s="19">
        <v>70</v>
      </c>
      <c r="O44" s="19">
        <v>0</v>
      </c>
      <c r="P44" s="19">
        <v>0</v>
      </c>
      <c r="Q44" s="19">
        <v>0</v>
      </c>
      <c r="R44" s="19">
        <v>0</v>
      </c>
      <c r="S44" s="19">
        <v>120</v>
      </c>
      <c r="T44" s="19">
        <v>33</v>
      </c>
      <c r="U44" s="19">
        <v>14</v>
      </c>
      <c r="V44" s="19">
        <v>27</v>
      </c>
      <c r="W44" s="19">
        <v>194</v>
      </c>
    </row>
    <row r="45" spans="2:23" ht="20.100000000000001" customHeight="1" thickBot="1" x14ac:dyDescent="0.25">
      <c r="B45" s="4" t="s">
        <v>230</v>
      </c>
      <c r="C45" s="19">
        <v>56</v>
      </c>
      <c r="D45" s="19">
        <v>1</v>
      </c>
      <c r="E45" s="19">
        <v>14</v>
      </c>
      <c r="F45" s="19">
        <v>71</v>
      </c>
      <c r="G45" s="19">
        <v>37</v>
      </c>
      <c r="H45" s="19">
        <v>0</v>
      </c>
      <c r="I45" s="19">
        <v>9</v>
      </c>
      <c r="J45" s="19">
        <v>46</v>
      </c>
      <c r="K45" s="19">
        <v>19</v>
      </c>
      <c r="L45" s="19">
        <v>1</v>
      </c>
      <c r="M45" s="19">
        <v>5</v>
      </c>
      <c r="N45" s="19">
        <v>25</v>
      </c>
      <c r="O45" s="19">
        <v>0</v>
      </c>
      <c r="P45" s="19">
        <v>0</v>
      </c>
      <c r="Q45" s="19">
        <v>0</v>
      </c>
      <c r="R45" s="19">
        <v>0</v>
      </c>
      <c r="S45" s="19">
        <v>340</v>
      </c>
      <c r="T45" s="19">
        <v>101</v>
      </c>
      <c r="U45" s="19">
        <v>55</v>
      </c>
      <c r="V45" s="19">
        <v>53</v>
      </c>
      <c r="W45" s="19">
        <v>549</v>
      </c>
    </row>
    <row r="46" spans="2:23" ht="20.100000000000001" customHeight="1" thickBot="1" x14ac:dyDescent="0.25">
      <c r="B46" s="4" t="s">
        <v>231</v>
      </c>
      <c r="C46" s="19">
        <v>420</v>
      </c>
      <c r="D46" s="19">
        <v>23</v>
      </c>
      <c r="E46" s="19">
        <v>26</v>
      </c>
      <c r="F46" s="19">
        <v>469</v>
      </c>
      <c r="G46" s="19">
        <v>143</v>
      </c>
      <c r="H46" s="19">
        <v>2</v>
      </c>
      <c r="I46" s="19">
        <v>4</v>
      </c>
      <c r="J46" s="19">
        <v>149</v>
      </c>
      <c r="K46" s="19">
        <v>277</v>
      </c>
      <c r="L46" s="19">
        <v>21</v>
      </c>
      <c r="M46" s="19">
        <v>22</v>
      </c>
      <c r="N46" s="19">
        <v>320</v>
      </c>
      <c r="O46" s="19">
        <v>0</v>
      </c>
      <c r="P46" s="19">
        <v>0</v>
      </c>
      <c r="Q46" s="19">
        <v>0</v>
      </c>
      <c r="R46" s="19">
        <v>0</v>
      </c>
      <c r="S46" s="19">
        <v>611</v>
      </c>
      <c r="T46" s="19">
        <v>99</v>
      </c>
      <c r="U46" s="19">
        <v>73</v>
      </c>
      <c r="V46" s="19">
        <v>19</v>
      </c>
      <c r="W46" s="19">
        <v>802</v>
      </c>
    </row>
    <row r="47" spans="2:23" ht="20.100000000000001" customHeight="1" thickBot="1" x14ac:dyDescent="0.25">
      <c r="B47" s="4" t="s">
        <v>232</v>
      </c>
      <c r="C47" s="19">
        <v>65</v>
      </c>
      <c r="D47" s="19">
        <v>1</v>
      </c>
      <c r="E47" s="19">
        <v>14</v>
      </c>
      <c r="F47" s="19">
        <v>80</v>
      </c>
      <c r="G47" s="19">
        <v>17</v>
      </c>
      <c r="H47" s="19">
        <v>1</v>
      </c>
      <c r="I47" s="19">
        <v>3</v>
      </c>
      <c r="J47" s="19">
        <v>21</v>
      </c>
      <c r="K47" s="19">
        <v>48</v>
      </c>
      <c r="L47" s="19">
        <v>0</v>
      </c>
      <c r="M47" s="19">
        <v>11</v>
      </c>
      <c r="N47" s="19">
        <v>59</v>
      </c>
      <c r="O47" s="19">
        <v>0</v>
      </c>
      <c r="P47" s="19">
        <v>0</v>
      </c>
      <c r="Q47" s="19">
        <v>0</v>
      </c>
      <c r="R47" s="19">
        <v>0</v>
      </c>
      <c r="S47" s="19">
        <v>140</v>
      </c>
      <c r="T47" s="19">
        <v>27</v>
      </c>
      <c r="U47" s="19">
        <v>6</v>
      </c>
      <c r="V47" s="19">
        <v>11</v>
      </c>
      <c r="W47" s="19">
        <v>184</v>
      </c>
    </row>
    <row r="48" spans="2:23" ht="20.100000000000001" customHeight="1" thickBot="1" x14ac:dyDescent="0.25">
      <c r="B48" s="4" t="s">
        <v>233</v>
      </c>
      <c r="C48" s="19">
        <v>709</v>
      </c>
      <c r="D48" s="19">
        <v>88</v>
      </c>
      <c r="E48" s="19">
        <v>59</v>
      </c>
      <c r="F48" s="19">
        <v>856</v>
      </c>
      <c r="G48" s="19">
        <v>115</v>
      </c>
      <c r="H48" s="19">
        <v>18</v>
      </c>
      <c r="I48" s="19">
        <v>6</v>
      </c>
      <c r="J48" s="19">
        <v>139</v>
      </c>
      <c r="K48" s="19">
        <v>586</v>
      </c>
      <c r="L48" s="19">
        <v>70</v>
      </c>
      <c r="M48" s="19">
        <v>53</v>
      </c>
      <c r="N48" s="19">
        <v>709</v>
      </c>
      <c r="O48" s="19">
        <v>8</v>
      </c>
      <c r="P48" s="19">
        <v>0</v>
      </c>
      <c r="Q48" s="19">
        <v>0</v>
      </c>
      <c r="R48" s="19">
        <v>8</v>
      </c>
      <c r="S48" s="19">
        <v>979</v>
      </c>
      <c r="T48" s="19">
        <v>176</v>
      </c>
      <c r="U48" s="19">
        <v>132</v>
      </c>
      <c r="V48" s="19">
        <v>97</v>
      </c>
      <c r="W48" s="19">
        <v>1384</v>
      </c>
    </row>
    <row r="49" spans="2:23" ht="20.100000000000001" customHeight="1" thickBot="1" x14ac:dyDescent="0.25">
      <c r="B49" s="4" t="s">
        <v>234</v>
      </c>
      <c r="C49" s="19">
        <v>78</v>
      </c>
      <c r="D49" s="19">
        <v>2</v>
      </c>
      <c r="E49" s="19">
        <v>7</v>
      </c>
      <c r="F49" s="19">
        <v>87</v>
      </c>
      <c r="G49" s="19">
        <v>46</v>
      </c>
      <c r="H49" s="19">
        <v>0</v>
      </c>
      <c r="I49" s="19">
        <v>1</v>
      </c>
      <c r="J49" s="19">
        <v>47</v>
      </c>
      <c r="K49" s="19">
        <v>32</v>
      </c>
      <c r="L49" s="19">
        <v>2</v>
      </c>
      <c r="M49" s="19">
        <v>6</v>
      </c>
      <c r="N49" s="19">
        <v>40</v>
      </c>
      <c r="O49" s="19">
        <v>0</v>
      </c>
      <c r="P49" s="19">
        <v>0</v>
      </c>
      <c r="Q49" s="19">
        <v>0</v>
      </c>
      <c r="R49" s="19">
        <v>0</v>
      </c>
      <c r="S49" s="19">
        <v>212</v>
      </c>
      <c r="T49" s="19">
        <v>12</v>
      </c>
      <c r="U49" s="19">
        <v>25</v>
      </c>
      <c r="V49" s="19">
        <v>5</v>
      </c>
      <c r="W49" s="19">
        <v>254</v>
      </c>
    </row>
    <row r="50" spans="2:23" ht="20.100000000000001" customHeight="1" thickBot="1" x14ac:dyDescent="0.25">
      <c r="B50" s="4" t="s">
        <v>235</v>
      </c>
      <c r="C50" s="19">
        <v>44</v>
      </c>
      <c r="D50" s="19">
        <v>3</v>
      </c>
      <c r="E50" s="19">
        <v>2</v>
      </c>
      <c r="F50" s="19">
        <v>49</v>
      </c>
      <c r="G50" s="19">
        <v>15</v>
      </c>
      <c r="H50" s="19">
        <v>0</v>
      </c>
      <c r="I50" s="19">
        <v>0</v>
      </c>
      <c r="J50" s="19">
        <v>15</v>
      </c>
      <c r="K50" s="19">
        <v>29</v>
      </c>
      <c r="L50" s="19">
        <v>3</v>
      </c>
      <c r="M50" s="19">
        <v>2</v>
      </c>
      <c r="N50" s="19">
        <v>34</v>
      </c>
      <c r="O50" s="19">
        <v>0</v>
      </c>
      <c r="P50" s="19">
        <v>0</v>
      </c>
      <c r="Q50" s="19">
        <v>0</v>
      </c>
      <c r="R50" s="19">
        <v>0</v>
      </c>
      <c r="S50" s="19">
        <v>82</v>
      </c>
      <c r="T50" s="19">
        <v>29</v>
      </c>
      <c r="U50" s="19">
        <v>4</v>
      </c>
      <c r="V50" s="19">
        <v>5</v>
      </c>
      <c r="W50" s="19">
        <v>120</v>
      </c>
    </row>
    <row r="51" spans="2:23" ht="20.100000000000001" customHeight="1" thickBot="1" x14ac:dyDescent="0.25">
      <c r="B51" s="4" t="s">
        <v>236</v>
      </c>
      <c r="C51" s="19">
        <v>101</v>
      </c>
      <c r="D51" s="19">
        <v>3</v>
      </c>
      <c r="E51" s="19">
        <v>11</v>
      </c>
      <c r="F51" s="19">
        <v>115</v>
      </c>
      <c r="G51" s="19">
        <v>35</v>
      </c>
      <c r="H51" s="19">
        <v>0</v>
      </c>
      <c r="I51" s="19">
        <v>0</v>
      </c>
      <c r="J51" s="19">
        <v>35</v>
      </c>
      <c r="K51" s="19">
        <v>66</v>
      </c>
      <c r="L51" s="19">
        <v>3</v>
      </c>
      <c r="M51" s="19">
        <v>11</v>
      </c>
      <c r="N51" s="19">
        <v>80</v>
      </c>
      <c r="O51" s="19">
        <v>0</v>
      </c>
      <c r="P51" s="19">
        <v>0</v>
      </c>
      <c r="Q51" s="19">
        <v>0</v>
      </c>
      <c r="R51" s="19">
        <v>0</v>
      </c>
      <c r="S51" s="19">
        <v>341</v>
      </c>
      <c r="T51" s="19">
        <v>84</v>
      </c>
      <c r="U51" s="19">
        <v>25</v>
      </c>
      <c r="V51" s="19">
        <v>13</v>
      </c>
      <c r="W51" s="19">
        <v>463</v>
      </c>
    </row>
    <row r="52" spans="2:23" ht="20.100000000000001" customHeight="1" thickBot="1" x14ac:dyDescent="0.25">
      <c r="B52" s="4" t="s">
        <v>237</v>
      </c>
      <c r="C52" s="19">
        <v>24</v>
      </c>
      <c r="D52" s="19">
        <v>0</v>
      </c>
      <c r="E52" s="19">
        <v>0</v>
      </c>
      <c r="F52" s="19">
        <v>24</v>
      </c>
      <c r="G52" s="19">
        <v>4</v>
      </c>
      <c r="H52" s="19">
        <v>0</v>
      </c>
      <c r="I52" s="19">
        <v>0</v>
      </c>
      <c r="J52" s="19">
        <v>4</v>
      </c>
      <c r="K52" s="19">
        <v>20</v>
      </c>
      <c r="L52" s="19">
        <v>0</v>
      </c>
      <c r="M52" s="19">
        <v>0</v>
      </c>
      <c r="N52" s="19">
        <v>20</v>
      </c>
      <c r="O52" s="19">
        <v>0</v>
      </c>
      <c r="P52" s="19">
        <v>0</v>
      </c>
      <c r="Q52" s="19">
        <v>0</v>
      </c>
      <c r="R52" s="19">
        <v>0</v>
      </c>
      <c r="S52" s="19">
        <v>57</v>
      </c>
      <c r="T52" s="19">
        <v>3</v>
      </c>
      <c r="U52" s="19">
        <v>15</v>
      </c>
      <c r="V52" s="19">
        <v>1</v>
      </c>
      <c r="W52" s="19">
        <v>76</v>
      </c>
    </row>
    <row r="53" spans="2:23" ht="20.100000000000001" customHeight="1" thickBot="1" x14ac:dyDescent="0.25">
      <c r="B53" s="4" t="s">
        <v>238</v>
      </c>
      <c r="C53" s="19">
        <v>123</v>
      </c>
      <c r="D53" s="19">
        <v>6</v>
      </c>
      <c r="E53" s="19">
        <v>8</v>
      </c>
      <c r="F53" s="19">
        <v>137</v>
      </c>
      <c r="G53" s="19">
        <v>26</v>
      </c>
      <c r="H53" s="19">
        <v>0</v>
      </c>
      <c r="I53" s="19">
        <v>0</v>
      </c>
      <c r="J53" s="19">
        <v>26</v>
      </c>
      <c r="K53" s="19">
        <v>97</v>
      </c>
      <c r="L53" s="19">
        <v>6</v>
      </c>
      <c r="M53" s="19">
        <v>8</v>
      </c>
      <c r="N53" s="19">
        <v>111</v>
      </c>
      <c r="O53" s="19">
        <v>0</v>
      </c>
      <c r="P53" s="19">
        <v>0</v>
      </c>
      <c r="Q53" s="19">
        <v>0</v>
      </c>
      <c r="R53" s="19">
        <v>0</v>
      </c>
      <c r="S53" s="19">
        <v>76</v>
      </c>
      <c r="T53" s="19">
        <v>13</v>
      </c>
      <c r="U53" s="19">
        <v>17</v>
      </c>
      <c r="V53" s="19">
        <v>15</v>
      </c>
      <c r="W53" s="19">
        <v>121</v>
      </c>
    </row>
    <row r="54" spans="2:23" ht="20.100000000000001" customHeight="1" thickBot="1" x14ac:dyDescent="0.25">
      <c r="B54" s="4" t="s">
        <v>239</v>
      </c>
      <c r="C54" s="19">
        <v>121</v>
      </c>
      <c r="D54" s="19">
        <v>2</v>
      </c>
      <c r="E54" s="19">
        <v>4</v>
      </c>
      <c r="F54" s="19">
        <v>127</v>
      </c>
      <c r="G54" s="19">
        <v>37</v>
      </c>
      <c r="H54" s="19">
        <v>0</v>
      </c>
      <c r="I54" s="19">
        <v>0</v>
      </c>
      <c r="J54" s="19">
        <v>37</v>
      </c>
      <c r="K54" s="19">
        <v>84</v>
      </c>
      <c r="L54" s="19">
        <v>2</v>
      </c>
      <c r="M54" s="19">
        <v>4</v>
      </c>
      <c r="N54" s="19">
        <v>90</v>
      </c>
      <c r="O54" s="19">
        <v>0</v>
      </c>
      <c r="P54" s="19">
        <v>0</v>
      </c>
      <c r="Q54" s="19">
        <v>0</v>
      </c>
      <c r="R54" s="19">
        <v>0</v>
      </c>
      <c r="S54" s="19">
        <v>168</v>
      </c>
      <c r="T54" s="19">
        <v>22</v>
      </c>
      <c r="U54" s="19">
        <v>13</v>
      </c>
      <c r="V54" s="19">
        <v>1</v>
      </c>
      <c r="W54" s="19">
        <v>204</v>
      </c>
    </row>
    <row r="55" spans="2:23" ht="20.100000000000001" customHeight="1" thickBot="1" x14ac:dyDescent="0.25">
      <c r="B55" s="4" t="s">
        <v>240</v>
      </c>
      <c r="C55" s="19">
        <v>551</v>
      </c>
      <c r="D55" s="19">
        <v>40</v>
      </c>
      <c r="E55" s="19">
        <v>83</v>
      </c>
      <c r="F55" s="19">
        <v>674</v>
      </c>
      <c r="G55" s="19">
        <v>150</v>
      </c>
      <c r="H55" s="19">
        <v>8</v>
      </c>
      <c r="I55" s="19">
        <v>13</v>
      </c>
      <c r="J55" s="19">
        <v>171</v>
      </c>
      <c r="K55" s="19">
        <v>401</v>
      </c>
      <c r="L55" s="19">
        <v>32</v>
      </c>
      <c r="M55" s="19">
        <v>68</v>
      </c>
      <c r="N55" s="19">
        <v>501</v>
      </c>
      <c r="O55" s="19">
        <v>0</v>
      </c>
      <c r="P55" s="19">
        <v>0</v>
      </c>
      <c r="Q55" s="19">
        <v>2</v>
      </c>
      <c r="R55" s="19">
        <v>2</v>
      </c>
      <c r="S55" s="19">
        <v>1566</v>
      </c>
      <c r="T55" s="19">
        <v>323</v>
      </c>
      <c r="U55" s="19">
        <v>199</v>
      </c>
      <c r="V55" s="19">
        <v>107</v>
      </c>
      <c r="W55" s="19">
        <v>2195</v>
      </c>
    </row>
    <row r="56" spans="2:23" ht="20.100000000000001" customHeight="1" thickBot="1" x14ac:dyDescent="0.25">
      <c r="B56" s="4" t="s">
        <v>241</v>
      </c>
      <c r="C56" s="19">
        <v>231</v>
      </c>
      <c r="D56" s="19">
        <v>4</v>
      </c>
      <c r="E56" s="19">
        <v>22</v>
      </c>
      <c r="F56" s="19">
        <v>257</v>
      </c>
      <c r="G56" s="19">
        <v>149</v>
      </c>
      <c r="H56" s="19">
        <v>2</v>
      </c>
      <c r="I56" s="19">
        <v>14</v>
      </c>
      <c r="J56" s="19">
        <v>165</v>
      </c>
      <c r="K56" s="19">
        <v>82</v>
      </c>
      <c r="L56" s="19">
        <v>2</v>
      </c>
      <c r="M56" s="19">
        <v>8</v>
      </c>
      <c r="N56" s="19">
        <v>92</v>
      </c>
      <c r="O56" s="19">
        <v>0</v>
      </c>
      <c r="P56" s="19">
        <v>0</v>
      </c>
      <c r="Q56" s="19">
        <v>0</v>
      </c>
      <c r="R56" s="19">
        <v>0</v>
      </c>
      <c r="S56" s="19">
        <v>418</v>
      </c>
      <c r="T56" s="19">
        <v>93</v>
      </c>
      <c r="U56" s="19">
        <v>40</v>
      </c>
      <c r="V56" s="19">
        <v>41</v>
      </c>
      <c r="W56" s="19">
        <v>592</v>
      </c>
    </row>
    <row r="57" spans="2:23" ht="20.100000000000001" customHeight="1" thickBot="1" x14ac:dyDescent="0.25">
      <c r="B57" s="4" t="s">
        <v>242</v>
      </c>
      <c r="C57" s="19">
        <v>64</v>
      </c>
      <c r="D57" s="19">
        <v>0</v>
      </c>
      <c r="E57" s="19">
        <v>1</v>
      </c>
      <c r="F57" s="19">
        <v>65</v>
      </c>
      <c r="G57" s="19">
        <v>12</v>
      </c>
      <c r="H57" s="19">
        <v>0</v>
      </c>
      <c r="I57" s="19">
        <v>0</v>
      </c>
      <c r="J57" s="19">
        <v>12</v>
      </c>
      <c r="K57" s="19">
        <v>52</v>
      </c>
      <c r="L57" s="19">
        <v>0</v>
      </c>
      <c r="M57" s="19">
        <v>1</v>
      </c>
      <c r="N57" s="19">
        <v>53</v>
      </c>
      <c r="O57" s="19">
        <v>0</v>
      </c>
      <c r="P57" s="19">
        <v>0</v>
      </c>
      <c r="Q57" s="19">
        <v>0</v>
      </c>
      <c r="R57" s="19">
        <v>0</v>
      </c>
      <c r="S57" s="19">
        <v>227</v>
      </c>
      <c r="T57" s="19">
        <v>57</v>
      </c>
      <c r="U57" s="19">
        <v>23</v>
      </c>
      <c r="V57" s="19">
        <v>25</v>
      </c>
      <c r="W57" s="19">
        <v>332</v>
      </c>
    </row>
    <row r="58" spans="2:23" ht="20.100000000000001" customHeight="1" thickBot="1" x14ac:dyDescent="0.25">
      <c r="B58" s="4" t="s">
        <v>243</v>
      </c>
      <c r="C58" s="19">
        <v>28</v>
      </c>
      <c r="D58" s="19">
        <v>0</v>
      </c>
      <c r="E58" s="19">
        <v>7</v>
      </c>
      <c r="F58" s="19">
        <v>35</v>
      </c>
      <c r="G58" s="19">
        <v>16</v>
      </c>
      <c r="H58" s="19">
        <v>0</v>
      </c>
      <c r="I58" s="19">
        <v>2</v>
      </c>
      <c r="J58" s="19">
        <v>18</v>
      </c>
      <c r="K58" s="19">
        <v>12</v>
      </c>
      <c r="L58" s="19">
        <v>0</v>
      </c>
      <c r="M58" s="19">
        <v>5</v>
      </c>
      <c r="N58" s="19">
        <v>17</v>
      </c>
      <c r="O58" s="19">
        <v>0</v>
      </c>
      <c r="P58" s="19">
        <v>0</v>
      </c>
      <c r="Q58" s="19">
        <v>0</v>
      </c>
      <c r="R58" s="19">
        <v>0</v>
      </c>
      <c r="S58" s="19">
        <v>93</v>
      </c>
      <c r="T58" s="19">
        <v>4</v>
      </c>
      <c r="U58" s="19">
        <v>15</v>
      </c>
      <c r="V58" s="19">
        <v>1</v>
      </c>
      <c r="W58" s="19">
        <v>113</v>
      </c>
    </row>
    <row r="59" spans="2:23" ht="20.100000000000001" customHeight="1" thickBot="1" x14ac:dyDescent="0.25">
      <c r="B59" s="4" t="s">
        <v>269</v>
      </c>
      <c r="C59" s="19">
        <v>72</v>
      </c>
      <c r="D59" s="19">
        <v>2</v>
      </c>
      <c r="E59" s="19">
        <v>13</v>
      </c>
      <c r="F59" s="19">
        <v>87</v>
      </c>
      <c r="G59" s="19">
        <v>20</v>
      </c>
      <c r="H59" s="19">
        <v>0</v>
      </c>
      <c r="I59" s="19">
        <v>1</v>
      </c>
      <c r="J59" s="19">
        <v>21</v>
      </c>
      <c r="K59" s="19">
        <v>52</v>
      </c>
      <c r="L59" s="19">
        <v>2</v>
      </c>
      <c r="M59" s="19">
        <v>12</v>
      </c>
      <c r="N59" s="19">
        <v>66</v>
      </c>
      <c r="O59" s="19">
        <v>0</v>
      </c>
      <c r="P59" s="19">
        <v>0</v>
      </c>
      <c r="Q59" s="19">
        <v>0</v>
      </c>
      <c r="R59" s="19">
        <v>0</v>
      </c>
      <c r="S59" s="19">
        <v>237</v>
      </c>
      <c r="T59" s="19">
        <v>37</v>
      </c>
      <c r="U59" s="19">
        <v>35</v>
      </c>
      <c r="V59" s="19">
        <v>5</v>
      </c>
      <c r="W59" s="19">
        <v>314</v>
      </c>
    </row>
    <row r="60" spans="2:23" ht="20.100000000000001" customHeight="1" thickBot="1" x14ac:dyDescent="0.25">
      <c r="B60" s="4" t="s">
        <v>245</v>
      </c>
      <c r="C60" s="19">
        <v>176</v>
      </c>
      <c r="D60" s="19">
        <v>1</v>
      </c>
      <c r="E60" s="19">
        <v>17</v>
      </c>
      <c r="F60" s="19">
        <v>194</v>
      </c>
      <c r="G60" s="19">
        <v>101</v>
      </c>
      <c r="H60" s="19">
        <v>0</v>
      </c>
      <c r="I60" s="19">
        <v>17</v>
      </c>
      <c r="J60" s="19">
        <v>118</v>
      </c>
      <c r="K60" s="19">
        <v>75</v>
      </c>
      <c r="L60" s="19">
        <v>1</v>
      </c>
      <c r="M60" s="19">
        <v>0</v>
      </c>
      <c r="N60" s="19">
        <v>76</v>
      </c>
      <c r="O60" s="19">
        <v>0</v>
      </c>
      <c r="P60" s="19">
        <v>0</v>
      </c>
      <c r="Q60" s="19">
        <v>0</v>
      </c>
      <c r="R60" s="19">
        <v>0</v>
      </c>
      <c r="S60" s="19">
        <v>229</v>
      </c>
      <c r="T60" s="19">
        <v>33</v>
      </c>
      <c r="U60" s="19">
        <v>33</v>
      </c>
      <c r="V60" s="19">
        <v>12</v>
      </c>
      <c r="W60" s="19">
        <v>307</v>
      </c>
    </row>
    <row r="61" spans="2:23" ht="20.100000000000001" customHeight="1" thickBot="1" x14ac:dyDescent="0.25">
      <c r="B61" s="4" t="s">
        <v>246</v>
      </c>
      <c r="C61" s="19">
        <v>15</v>
      </c>
      <c r="D61" s="19">
        <v>0</v>
      </c>
      <c r="E61" s="19">
        <v>2</v>
      </c>
      <c r="F61" s="19">
        <v>17</v>
      </c>
      <c r="G61" s="19">
        <v>5</v>
      </c>
      <c r="H61" s="19">
        <v>0</v>
      </c>
      <c r="I61" s="19">
        <v>0</v>
      </c>
      <c r="J61" s="19">
        <v>5</v>
      </c>
      <c r="K61" s="19">
        <v>10</v>
      </c>
      <c r="L61" s="19">
        <v>0</v>
      </c>
      <c r="M61" s="19">
        <v>2</v>
      </c>
      <c r="N61" s="19">
        <v>12</v>
      </c>
      <c r="O61" s="19">
        <v>0</v>
      </c>
      <c r="P61" s="19">
        <v>0</v>
      </c>
      <c r="Q61" s="19">
        <v>0</v>
      </c>
      <c r="R61" s="19">
        <v>0</v>
      </c>
      <c r="S61" s="19">
        <v>94</v>
      </c>
      <c r="T61" s="19">
        <v>7</v>
      </c>
      <c r="U61" s="19">
        <v>30</v>
      </c>
      <c r="V61" s="19">
        <v>13</v>
      </c>
      <c r="W61" s="19">
        <v>144</v>
      </c>
    </row>
    <row r="62" spans="2:23" ht="20.100000000000001" customHeight="1" thickBot="1" x14ac:dyDescent="0.25">
      <c r="B62" s="7" t="s">
        <v>22</v>
      </c>
      <c r="C62" s="9">
        <f>SUM(C12:C61)</f>
        <v>7169</v>
      </c>
      <c r="D62" s="9">
        <f t="shared" ref="D62:W62" si="0">SUM(D12:D61)</f>
        <v>338</v>
      </c>
      <c r="E62" s="9">
        <f t="shared" si="0"/>
        <v>602</v>
      </c>
      <c r="F62" s="9">
        <f t="shared" si="0"/>
        <v>8109</v>
      </c>
      <c r="G62" s="9">
        <f t="shared" si="0"/>
        <v>2975</v>
      </c>
      <c r="H62" s="9">
        <f t="shared" si="0"/>
        <v>53</v>
      </c>
      <c r="I62" s="9">
        <f t="shared" si="0"/>
        <v>134</v>
      </c>
      <c r="J62" s="9">
        <f t="shared" si="0"/>
        <v>3162</v>
      </c>
      <c r="K62" s="9">
        <f t="shared" si="0"/>
        <v>4184</v>
      </c>
      <c r="L62" s="9">
        <f t="shared" si="0"/>
        <v>285</v>
      </c>
      <c r="M62" s="9">
        <f t="shared" si="0"/>
        <v>466</v>
      </c>
      <c r="N62" s="9">
        <f t="shared" si="0"/>
        <v>4935</v>
      </c>
      <c r="O62" s="9">
        <f t="shared" si="0"/>
        <v>10</v>
      </c>
      <c r="P62" s="9">
        <f t="shared" si="0"/>
        <v>0</v>
      </c>
      <c r="Q62" s="9">
        <f t="shared" si="0"/>
        <v>2</v>
      </c>
      <c r="R62" s="9">
        <f t="shared" si="0"/>
        <v>12</v>
      </c>
      <c r="S62" s="9">
        <f t="shared" si="0"/>
        <v>12430</v>
      </c>
      <c r="T62" s="9">
        <f t="shared" si="0"/>
        <v>2240</v>
      </c>
      <c r="U62" s="9">
        <f t="shared" si="0"/>
        <v>1624</v>
      </c>
      <c r="V62" s="9">
        <f t="shared" si="0"/>
        <v>922</v>
      </c>
      <c r="W62" s="9">
        <f t="shared" si="0"/>
        <v>17216</v>
      </c>
    </row>
    <row r="64" spans="2:23" x14ac:dyDescent="0.2">
      <c r="C64" s="49"/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7" t="s">
        <v>261</v>
      </c>
      <c r="D9" s="70"/>
      <c r="E9" s="70"/>
      <c r="F9" s="70"/>
      <c r="G9" s="84"/>
      <c r="H9" s="77" t="s">
        <v>262</v>
      </c>
      <c r="I9" s="70"/>
      <c r="J9" s="70"/>
      <c r="K9" s="70"/>
      <c r="L9" s="84"/>
      <c r="M9" s="77" t="s">
        <v>35</v>
      </c>
      <c r="N9" s="70"/>
      <c r="O9" s="70"/>
      <c r="P9" s="70"/>
      <c r="Q9" s="84"/>
    </row>
    <row r="10" spans="2:17" ht="28.5" customHeight="1" thickBot="1" x14ac:dyDescent="0.25">
      <c r="B10" s="11"/>
      <c r="C10" s="86" t="s">
        <v>108</v>
      </c>
      <c r="D10" s="87"/>
      <c r="E10" s="88" t="s">
        <v>109</v>
      </c>
      <c r="F10" s="88"/>
      <c r="G10" s="14" t="s">
        <v>35</v>
      </c>
      <c r="H10" s="88" t="s">
        <v>110</v>
      </c>
      <c r="I10" s="88"/>
      <c r="J10" s="85" t="s">
        <v>109</v>
      </c>
      <c r="K10" s="85"/>
      <c r="L10" s="14" t="s">
        <v>35</v>
      </c>
      <c r="M10" s="88" t="s">
        <v>108</v>
      </c>
      <c r="N10" s="88"/>
      <c r="O10" s="85" t="s">
        <v>109</v>
      </c>
      <c r="P10" s="85"/>
      <c r="Q10" s="14" t="s">
        <v>35</v>
      </c>
    </row>
    <row r="11" spans="2:17" ht="20.100000000000001" customHeight="1" thickBot="1" x14ac:dyDescent="0.25">
      <c r="B11" s="3" t="s">
        <v>197</v>
      </c>
      <c r="C11" s="18">
        <v>14</v>
      </c>
      <c r="D11" s="18">
        <v>5</v>
      </c>
      <c r="E11" s="18">
        <v>521</v>
      </c>
      <c r="F11" s="18">
        <v>317</v>
      </c>
      <c r="G11" s="18">
        <v>857</v>
      </c>
      <c r="H11" s="18">
        <v>0</v>
      </c>
      <c r="I11" s="18">
        <v>0</v>
      </c>
      <c r="J11" s="18">
        <v>0</v>
      </c>
      <c r="K11" s="18">
        <v>3</v>
      </c>
      <c r="L11" s="18">
        <v>3</v>
      </c>
      <c r="M11" s="18">
        <v>14</v>
      </c>
      <c r="N11" s="18">
        <v>5</v>
      </c>
      <c r="O11" s="18">
        <v>521</v>
      </c>
      <c r="P11" s="18">
        <v>320</v>
      </c>
      <c r="Q11" s="18">
        <v>860</v>
      </c>
    </row>
    <row r="12" spans="2:17" ht="20.100000000000001" customHeight="1" thickBot="1" x14ac:dyDescent="0.25">
      <c r="B12" s="4" t="s">
        <v>198</v>
      </c>
      <c r="C12" s="19">
        <v>19</v>
      </c>
      <c r="D12" s="19">
        <v>8</v>
      </c>
      <c r="E12" s="19">
        <v>870</v>
      </c>
      <c r="F12" s="19">
        <v>445</v>
      </c>
      <c r="G12" s="19">
        <v>1342</v>
      </c>
      <c r="H12" s="19">
        <v>0</v>
      </c>
      <c r="I12" s="19">
        <v>1</v>
      </c>
      <c r="J12" s="19">
        <v>0</v>
      </c>
      <c r="K12" s="19">
        <v>1</v>
      </c>
      <c r="L12" s="19">
        <v>2</v>
      </c>
      <c r="M12" s="19">
        <v>19</v>
      </c>
      <c r="N12" s="19">
        <v>9</v>
      </c>
      <c r="O12" s="19">
        <v>870</v>
      </c>
      <c r="P12" s="19">
        <v>446</v>
      </c>
      <c r="Q12" s="19">
        <v>1344</v>
      </c>
    </row>
    <row r="13" spans="2:17" ht="20.100000000000001" customHeight="1" thickBot="1" x14ac:dyDescent="0.25">
      <c r="B13" s="4" t="s">
        <v>199</v>
      </c>
      <c r="C13" s="19">
        <v>4</v>
      </c>
      <c r="D13" s="19">
        <v>4</v>
      </c>
      <c r="E13" s="19">
        <v>375</v>
      </c>
      <c r="F13" s="19">
        <v>224</v>
      </c>
      <c r="G13" s="19">
        <v>607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4</v>
      </c>
      <c r="N13" s="19">
        <v>4</v>
      </c>
      <c r="O13" s="19">
        <v>375</v>
      </c>
      <c r="P13" s="19">
        <v>224</v>
      </c>
      <c r="Q13" s="19">
        <v>607</v>
      </c>
    </row>
    <row r="14" spans="2:17" ht="20.100000000000001" customHeight="1" thickBot="1" x14ac:dyDescent="0.25">
      <c r="B14" s="4" t="s">
        <v>200</v>
      </c>
      <c r="C14" s="19">
        <v>5</v>
      </c>
      <c r="D14" s="19">
        <v>0</v>
      </c>
      <c r="E14" s="19">
        <v>201</v>
      </c>
      <c r="F14" s="19">
        <v>320</v>
      </c>
      <c r="G14" s="19">
        <v>526</v>
      </c>
      <c r="H14" s="19">
        <v>0</v>
      </c>
      <c r="I14" s="19">
        <v>1</v>
      </c>
      <c r="J14" s="19">
        <v>0</v>
      </c>
      <c r="K14" s="19">
        <v>3</v>
      </c>
      <c r="L14" s="19">
        <v>4</v>
      </c>
      <c r="M14" s="19">
        <v>5</v>
      </c>
      <c r="N14" s="19">
        <v>1</v>
      </c>
      <c r="O14" s="19">
        <v>201</v>
      </c>
      <c r="P14" s="19">
        <v>323</v>
      </c>
      <c r="Q14" s="19">
        <v>530</v>
      </c>
    </row>
    <row r="15" spans="2:17" ht="20.100000000000001" customHeight="1" thickBot="1" x14ac:dyDescent="0.25">
      <c r="B15" s="4" t="s">
        <v>201</v>
      </c>
      <c r="C15" s="19">
        <v>3</v>
      </c>
      <c r="D15" s="19">
        <v>32</v>
      </c>
      <c r="E15" s="19">
        <v>262</v>
      </c>
      <c r="F15" s="19">
        <v>93</v>
      </c>
      <c r="G15" s="19">
        <v>390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3</v>
      </c>
      <c r="N15" s="19">
        <v>32</v>
      </c>
      <c r="O15" s="19">
        <v>262</v>
      </c>
      <c r="P15" s="19">
        <v>93</v>
      </c>
      <c r="Q15" s="19">
        <v>390</v>
      </c>
    </row>
    <row r="16" spans="2:17" ht="20.100000000000001" customHeight="1" thickBot="1" x14ac:dyDescent="0.25">
      <c r="B16" s="4" t="s">
        <v>202</v>
      </c>
      <c r="C16" s="19">
        <v>3</v>
      </c>
      <c r="D16" s="19">
        <v>0</v>
      </c>
      <c r="E16" s="19">
        <v>77</v>
      </c>
      <c r="F16" s="19">
        <v>209</v>
      </c>
      <c r="G16" s="19">
        <v>289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3</v>
      </c>
      <c r="N16" s="19">
        <v>1</v>
      </c>
      <c r="O16" s="19">
        <v>77</v>
      </c>
      <c r="P16" s="19">
        <v>210</v>
      </c>
      <c r="Q16" s="19">
        <v>291</v>
      </c>
    </row>
    <row r="17" spans="2:17" ht="20.100000000000001" customHeight="1" thickBot="1" x14ac:dyDescent="0.25">
      <c r="B17" s="4" t="s">
        <v>203</v>
      </c>
      <c r="C17" s="19">
        <v>10</v>
      </c>
      <c r="D17" s="19">
        <v>1</v>
      </c>
      <c r="E17" s="19">
        <v>861</v>
      </c>
      <c r="F17" s="19">
        <v>855</v>
      </c>
      <c r="G17" s="19">
        <v>1727</v>
      </c>
      <c r="H17" s="19">
        <v>0</v>
      </c>
      <c r="I17" s="19">
        <v>1</v>
      </c>
      <c r="J17" s="19">
        <v>0</v>
      </c>
      <c r="K17" s="19">
        <v>3</v>
      </c>
      <c r="L17" s="19">
        <v>4</v>
      </c>
      <c r="M17" s="19">
        <v>10</v>
      </c>
      <c r="N17" s="19">
        <v>2</v>
      </c>
      <c r="O17" s="19">
        <v>861</v>
      </c>
      <c r="P17" s="19">
        <v>858</v>
      </c>
      <c r="Q17" s="19">
        <v>1731</v>
      </c>
    </row>
    <row r="18" spans="2:17" ht="20.100000000000001" customHeight="1" thickBot="1" x14ac:dyDescent="0.25">
      <c r="B18" s="4" t="s">
        <v>204</v>
      </c>
      <c r="C18" s="19">
        <v>0</v>
      </c>
      <c r="D18" s="19">
        <v>12</v>
      </c>
      <c r="E18" s="19">
        <v>545</v>
      </c>
      <c r="F18" s="19">
        <v>676</v>
      </c>
      <c r="G18" s="19">
        <v>1233</v>
      </c>
      <c r="H18" s="19">
        <v>0</v>
      </c>
      <c r="I18" s="19">
        <v>0</v>
      </c>
      <c r="J18" s="19">
        <v>0</v>
      </c>
      <c r="K18" s="19">
        <v>10</v>
      </c>
      <c r="L18" s="19">
        <v>10</v>
      </c>
      <c r="M18" s="19">
        <v>0</v>
      </c>
      <c r="N18" s="19">
        <v>12</v>
      </c>
      <c r="O18" s="19">
        <v>545</v>
      </c>
      <c r="P18" s="19">
        <v>686</v>
      </c>
      <c r="Q18" s="19">
        <v>1243</v>
      </c>
    </row>
    <row r="19" spans="2:17" ht="20.100000000000001" customHeight="1" thickBot="1" x14ac:dyDescent="0.25">
      <c r="B19" s="4" t="s">
        <v>205</v>
      </c>
      <c r="C19" s="19">
        <v>0</v>
      </c>
      <c r="D19" s="19">
        <v>1</v>
      </c>
      <c r="E19" s="19">
        <v>40</v>
      </c>
      <c r="F19" s="19">
        <v>72</v>
      </c>
      <c r="G19" s="19">
        <v>113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</v>
      </c>
      <c r="O19" s="19">
        <v>40</v>
      </c>
      <c r="P19" s="19">
        <v>72</v>
      </c>
      <c r="Q19" s="19">
        <v>113</v>
      </c>
    </row>
    <row r="20" spans="2:17" ht="20.100000000000001" customHeight="1" thickBot="1" x14ac:dyDescent="0.25">
      <c r="B20" s="4" t="s">
        <v>206</v>
      </c>
      <c r="C20" s="19">
        <v>3</v>
      </c>
      <c r="D20" s="19">
        <v>0</v>
      </c>
      <c r="E20" s="19">
        <v>9</v>
      </c>
      <c r="F20" s="19">
        <v>24</v>
      </c>
      <c r="G20" s="19">
        <v>36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3</v>
      </c>
      <c r="N20" s="19">
        <v>0</v>
      </c>
      <c r="O20" s="19">
        <v>9</v>
      </c>
      <c r="P20" s="19">
        <v>24</v>
      </c>
      <c r="Q20" s="19">
        <v>36</v>
      </c>
    </row>
    <row r="21" spans="2:17" ht="20.100000000000001" customHeight="1" thickBot="1" x14ac:dyDescent="0.25">
      <c r="B21" s="4" t="s">
        <v>207</v>
      </c>
      <c r="C21" s="19">
        <v>5</v>
      </c>
      <c r="D21" s="19">
        <v>9</v>
      </c>
      <c r="E21" s="19">
        <v>187</v>
      </c>
      <c r="F21" s="19">
        <v>275</v>
      </c>
      <c r="G21" s="19">
        <v>476</v>
      </c>
      <c r="H21" s="19">
        <v>0</v>
      </c>
      <c r="I21" s="19">
        <v>0</v>
      </c>
      <c r="J21" s="19">
        <v>0</v>
      </c>
      <c r="K21" s="19">
        <v>75</v>
      </c>
      <c r="L21" s="19">
        <v>75</v>
      </c>
      <c r="M21" s="19">
        <v>5</v>
      </c>
      <c r="N21" s="19">
        <v>9</v>
      </c>
      <c r="O21" s="19">
        <v>187</v>
      </c>
      <c r="P21" s="19">
        <v>350</v>
      </c>
      <c r="Q21" s="19">
        <v>551</v>
      </c>
    </row>
    <row r="22" spans="2:17" ht="20.100000000000001" customHeight="1" thickBot="1" x14ac:dyDescent="0.25">
      <c r="B22" s="4" t="s">
        <v>208</v>
      </c>
      <c r="C22" s="19">
        <v>8</v>
      </c>
      <c r="D22" s="19">
        <v>5</v>
      </c>
      <c r="E22" s="19">
        <v>266</v>
      </c>
      <c r="F22" s="19">
        <v>389</v>
      </c>
      <c r="G22" s="19">
        <v>668</v>
      </c>
      <c r="H22" s="19">
        <v>0</v>
      </c>
      <c r="I22" s="19">
        <v>0</v>
      </c>
      <c r="J22" s="19">
        <v>0</v>
      </c>
      <c r="K22" s="19">
        <v>2</v>
      </c>
      <c r="L22" s="19">
        <v>2</v>
      </c>
      <c r="M22" s="19">
        <v>8</v>
      </c>
      <c r="N22" s="19">
        <v>5</v>
      </c>
      <c r="O22" s="19">
        <v>266</v>
      </c>
      <c r="P22" s="19">
        <v>391</v>
      </c>
      <c r="Q22" s="19">
        <v>670</v>
      </c>
    </row>
    <row r="23" spans="2:17" ht="20.100000000000001" customHeight="1" thickBot="1" x14ac:dyDescent="0.25">
      <c r="B23" s="4" t="s">
        <v>209</v>
      </c>
      <c r="C23" s="19">
        <v>9</v>
      </c>
      <c r="D23" s="19">
        <v>15</v>
      </c>
      <c r="E23" s="19">
        <v>347</v>
      </c>
      <c r="F23" s="19">
        <v>564</v>
      </c>
      <c r="G23" s="19">
        <v>935</v>
      </c>
      <c r="H23" s="19">
        <v>0</v>
      </c>
      <c r="I23" s="19">
        <v>1</v>
      </c>
      <c r="J23" s="19">
        <v>0</v>
      </c>
      <c r="K23" s="19">
        <v>21</v>
      </c>
      <c r="L23" s="19">
        <v>22</v>
      </c>
      <c r="M23" s="19">
        <v>9</v>
      </c>
      <c r="N23" s="19">
        <v>16</v>
      </c>
      <c r="O23" s="19">
        <v>347</v>
      </c>
      <c r="P23" s="19">
        <v>585</v>
      </c>
      <c r="Q23" s="19">
        <v>957</v>
      </c>
    </row>
    <row r="24" spans="2:17" ht="20.100000000000001" customHeight="1" thickBot="1" x14ac:dyDescent="0.25">
      <c r="B24" s="4" t="s">
        <v>210</v>
      </c>
      <c r="C24" s="19">
        <v>5</v>
      </c>
      <c r="D24" s="19">
        <v>6</v>
      </c>
      <c r="E24" s="19">
        <v>128</v>
      </c>
      <c r="F24" s="19">
        <v>185</v>
      </c>
      <c r="G24" s="19">
        <v>324</v>
      </c>
      <c r="H24" s="19">
        <v>0</v>
      </c>
      <c r="I24" s="19">
        <v>3</v>
      </c>
      <c r="J24" s="19">
        <v>0</v>
      </c>
      <c r="K24" s="19">
        <v>11</v>
      </c>
      <c r="L24" s="19">
        <v>14</v>
      </c>
      <c r="M24" s="19">
        <v>5</v>
      </c>
      <c r="N24" s="19">
        <v>9</v>
      </c>
      <c r="O24" s="19">
        <v>128</v>
      </c>
      <c r="P24" s="19">
        <v>196</v>
      </c>
      <c r="Q24" s="19">
        <v>338</v>
      </c>
    </row>
    <row r="25" spans="2:17" ht="20.100000000000001" customHeight="1" thickBot="1" x14ac:dyDescent="0.25">
      <c r="B25" s="4" t="s">
        <v>211</v>
      </c>
      <c r="C25" s="19">
        <v>4</v>
      </c>
      <c r="D25" s="19">
        <v>0</v>
      </c>
      <c r="E25" s="19">
        <v>212</v>
      </c>
      <c r="F25" s="19">
        <v>216</v>
      </c>
      <c r="G25" s="19">
        <v>432</v>
      </c>
      <c r="H25" s="19">
        <v>0</v>
      </c>
      <c r="I25" s="19">
        <v>0</v>
      </c>
      <c r="J25" s="19">
        <v>0</v>
      </c>
      <c r="K25" s="19">
        <v>1</v>
      </c>
      <c r="L25" s="19">
        <v>1</v>
      </c>
      <c r="M25" s="19">
        <v>4</v>
      </c>
      <c r="N25" s="19">
        <v>0</v>
      </c>
      <c r="O25" s="19">
        <v>212</v>
      </c>
      <c r="P25" s="19">
        <v>217</v>
      </c>
      <c r="Q25" s="19">
        <v>433</v>
      </c>
    </row>
    <row r="26" spans="2:17" ht="20.100000000000001" customHeight="1" thickBot="1" x14ac:dyDescent="0.25">
      <c r="B26" s="5" t="s">
        <v>212</v>
      </c>
      <c r="C26" s="27">
        <v>4</v>
      </c>
      <c r="D26" s="27">
        <v>0</v>
      </c>
      <c r="E26" s="27">
        <v>246</v>
      </c>
      <c r="F26" s="27">
        <v>91</v>
      </c>
      <c r="G26" s="27">
        <v>341</v>
      </c>
      <c r="H26" s="27">
        <v>0</v>
      </c>
      <c r="I26" s="27">
        <v>0</v>
      </c>
      <c r="J26" s="27">
        <v>0</v>
      </c>
      <c r="K26" s="27">
        <v>1</v>
      </c>
      <c r="L26" s="27">
        <v>1</v>
      </c>
      <c r="M26" s="27">
        <v>4</v>
      </c>
      <c r="N26" s="27">
        <v>0</v>
      </c>
      <c r="O26" s="27">
        <v>246</v>
      </c>
      <c r="P26" s="27">
        <v>92</v>
      </c>
      <c r="Q26" s="27">
        <v>342</v>
      </c>
    </row>
    <row r="27" spans="2:17" ht="20.100000000000001" customHeight="1" thickBot="1" x14ac:dyDescent="0.25">
      <c r="B27" s="6" t="s">
        <v>213</v>
      </c>
      <c r="C27" s="29">
        <v>0</v>
      </c>
      <c r="D27" s="29">
        <v>0</v>
      </c>
      <c r="E27" s="29">
        <v>0</v>
      </c>
      <c r="F27" s="29">
        <v>44</v>
      </c>
      <c r="G27" s="29">
        <v>44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44</v>
      </c>
      <c r="Q27" s="29">
        <v>44</v>
      </c>
    </row>
    <row r="28" spans="2:17" ht="20.100000000000001" customHeight="1" thickBot="1" x14ac:dyDescent="0.25">
      <c r="B28" s="4" t="s">
        <v>214</v>
      </c>
      <c r="C28" s="29">
        <v>5</v>
      </c>
      <c r="D28" s="29">
        <v>6</v>
      </c>
      <c r="E28" s="29">
        <v>44</v>
      </c>
      <c r="F28" s="29">
        <v>155</v>
      </c>
      <c r="G28" s="29">
        <v>210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5</v>
      </c>
      <c r="N28" s="29">
        <v>6</v>
      </c>
      <c r="O28" s="29">
        <v>44</v>
      </c>
      <c r="P28" s="29">
        <v>155</v>
      </c>
      <c r="Q28" s="29">
        <v>210</v>
      </c>
    </row>
    <row r="29" spans="2:17" ht="20.100000000000001" customHeight="1" thickBot="1" x14ac:dyDescent="0.25">
      <c r="B29" s="4" t="s">
        <v>215</v>
      </c>
      <c r="C29" s="28">
        <v>0</v>
      </c>
      <c r="D29" s="28">
        <v>0</v>
      </c>
      <c r="E29" s="28">
        <v>4</v>
      </c>
      <c r="F29" s="28">
        <v>141</v>
      </c>
      <c r="G29" s="28">
        <v>145</v>
      </c>
      <c r="H29" s="28">
        <v>0</v>
      </c>
      <c r="I29" s="28">
        <v>1</v>
      </c>
      <c r="J29" s="28">
        <v>0</v>
      </c>
      <c r="K29" s="28">
        <v>0</v>
      </c>
      <c r="L29" s="28">
        <v>1</v>
      </c>
      <c r="M29" s="28">
        <v>0</v>
      </c>
      <c r="N29" s="28">
        <v>1</v>
      </c>
      <c r="O29" s="28">
        <v>4</v>
      </c>
      <c r="P29" s="28">
        <v>141</v>
      </c>
      <c r="Q29" s="28">
        <v>146</v>
      </c>
    </row>
    <row r="30" spans="2:17" ht="20.100000000000001" customHeight="1" thickBot="1" x14ac:dyDescent="0.25">
      <c r="B30" s="4" t="s">
        <v>216</v>
      </c>
      <c r="C30" s="19">
        <v>0</v>
      </c>
      <c r="D30" s="19">
        <v>0</v>
      </c>
      <c r="E30" s="19">
        <v>0</v>
      </c>
      <c r="F30" s="19">
        <v>63</v>
      </c>
      <c r="G30" s="19">
        <v>63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63</v>
      </c>
      <c r="Q30" s="19">
        <v>63</v>
      </c>
    </row>
    <row r="31" spans="2:17" ht="20.100000000000001" customHeight="1" thickBot="1" x14ac:dyDescent="0.25">
      <c r="B31" s="4" t="s">
        <v>217</v>
      </c>
      <c r="C31" s="19">
        <v>0</v>
      </c>
      <c r="D31" s="19">
        <v>0</v>
      </c>
      <c r="E31" s="19">
        <v>1</v>
      </c>
      <c r="F31" s="19">
        <v>84</v>
      </c>
      <c r="G31" s="19">
        <v>85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9">
        <v>84</v>
      </c>
      <c r="Q31" s="19">
        <v>85</v>
      </c>
    </row>
    <row r="32" spans="2:17" ht="20.100000000000001" customHeight="1" thickBot="1" x14ac:dyDescent="0.25">
      <c r="B32" s="4" t="s">
        <v>218</v>
      </c>
      <c r="C32" s="19">
        <v>0</v>
      </c>
      <c r="D32" s="19">
        <v>9</v>
      </c>
      <c r="E32" s="19">
        <v>174</v>
      </c>
      <c r="F32" s="19">
        <v>49</v>
      </c>
      <c r="G32" s="19">
        <v>232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9</v>
      </c>
      <c r="O32" s="19">
        <v>174</v>
      </c>
      <c r="P32" s="19">
        <v>49</v>
      </c>
      <c r="Q32" s="19">
        <v>232</v>
      </c>
    </row>
    <row r="33" spans="2:17" ht="20.100000000000001" customHeight="1" thickBot="1" x14ac:dyDescent="0.25">
      <c r="B33" s="4" t="s">
        <v>219</v>
      </c>
      <c r="C33" s="19">
        <v>0</v>
      </c>
      <c r="D33" s="19">
        <v>0</v>
      </c>
      <c r="E33" s="19">
        <v>37</v>
      </c>
      <c r="F33" s="19">
        <v>16</v>
      </c>
      <c r="G33" s="19">
        <v>53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37</v>
      </c>
      <c r="P33" s="19">
        <v>16</v>
      </c>
      <c r="Q33" s="19">
        <v>53</v>
      </c>
    </row>
    <row r="34" spans="2:17" ht="20.100000000000001" customHeight="1" thickBot="1" x14ac:dyDescent="0.25">
      <c r="B34" s="4" t="s">
        <v>220</v>
      </c>
      <c r="C34" s="19">
        <v>13</v>
      </c>
      <c r="D34" s="19">
        <v>19</v>
      </c>
      <c r="E34" s="19">
        <v>262</v>
      </c>
      <c r="F34" s="19">
        <v>61</v>
      </c>
      <c r="G34" s="19">
        <v>355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13</v>
      </c>
      <c r="N34" s="19">
        <v>19</v>
      </c>
      <c r="O34" s="19">
        <v>262</v>
      </c>
      <c r="P34" s="19">
        <v>61</v>
      </c>
      <c r="Q34" s="19">
        <v>355</v>
      </c>
    </row>
    <row r="35" spans="2:17" ht="20.100000000000001" customHeight="1" thickBot="1" x14ac:dyDescent="0.25">
      <c r="B35" s="4" t="s">
        <v>221</v>
      </c>
      <c r="C35" s="19">
        <v>0</v>
      </c>
      <c r="D35" s="19">
        <v>0</v>
      </c>
      <c r="E35" s="19">
        <v>0</v>
      </c>
      <c r="F35" s="19">
        <v>38</v>
      </c>
      <c r="G35" s="19">
        <v>38</v>
      </c>
      <c r="H35" s="19">
        <v>0</v>
      </c>
      <c r="I35" s="19">
        <v>0</v>
      </c>
      <c r="J35" s="19">
        <v>0</v>
      </c>
      <c r="K35" s="19">
        <v>1</v>
      </c>
      <c r="L35" s="19">
        <v>1</v>
      </c>
      <c r="M35" s="19">
        <v>0</v>
      </c>
      <c r="N35" s="19">
        <v>0</v>
      </c>
      <c r="O35" s="19">
        <v>0</v>
      </c>
      <c r="P35" s="19">
        <v>39</v>
      </c>
      <c r="Q35" s="19">
        <v>39</v>
      </c>
    </row>
    <row r="36" spans="2:17" ht="20.100000000000001" customHeight="1" thickBot="1" x14ac:dyDescent="0.25">
      <c r="B36" s="4" t="s">
        <v>222</v>
      </c>
      <c r="C36" s="19">
        <v>4</v>
      </c>
      <c r="D36" s="19">
        <v>0</v>
      </c>
      <c r="E36" s="19">
        <v>156</v>
      </c>
      <c r="F36" s="19">
        <v>79</v>
      </c>
      <c r="G36" s="19">
        <v>239</v>
      </c>
      <c r="H36" s="19">
        <v>0</v>
      </c>
      <c r="I36" s="19">
        <v>1</v>
      </c>
      <c r="J36" s="19">
        <v>0</v>
      </c>
      <c r="K36" s="19">
        <v>0</v>
      </c>
      <c r="L36" s="19">
        <v>1</v>
      </c>
      <c r="M36" s="19">
        <v>4</v>
      </c>
      <c r="N36" s="19">
        <v>1</v>
      </c>
      <c r="O36" s="19">
        <v>156</v>
      </c>
      <c r="P36" s="19">
        <v>79</v>
      </c>
      <c r="Q36" s="19">
        <v>240</v>
      </c>
    </row>
    <row r="37" spans="2:17" ht="20.100000000000001" customHeight="1" thickBot="1" x14ac:dyDescent="0.25">
      <c r="B37" s="4" t="s">
        <v>223</v>
      </c>
      <c r="C37" s="19">
        <v>0</v>
      </c>
      <c r="D37" s="19">
        <v>1</v>
      </c>
      <c r="E37" s="19">
        <v>96</v>
      </c>
      <c r="F37" s="19">
        <v>113</v>
      </c>
      <c r="G37" s="19">
        <v>210</v>
      </c>
      <c r="H37" s="19">
        <v>0</v>
      </c>
      <c r="I37" s="19">
        <v>0</v>
      </c>
      <c r="J37" s="19">
        <v>0</v>
      </c>
      <c r="K37" s="19">
        <v>5</v>
      </c>
      <c r="L37" s="19">
        <v>5</v>
      </c>
      <c r="M37" s="19">
        <v>0</v>
      </c>
      <c r="N37" s="19">
        <v>1</v>
      </c>
      <c r="O37" s="19">
        <v>96</v>
      </c>
      <c r="P37" s="19">
        <v>118</v>
      </c>
      <c r="Q37" s="19">
        <v>215</v>
      </c>
    </row>
    <row r="38" spans="2:17" ht="20.100000000000001" customHeight="1" thickBot="1" x14ac:dyDescent="0.25">
      <c r="B38" s="4" t="s">
        <v>224</v>
      </c>
      <c r="C38" s="19">
        <v>1</v>
      </c>
      <c r="D38" s="19">
        <v>1</v>
      </c>
      <c r="E38" s="19">
        <v>51</v>
      </c>
      <c r="F38" s="19">
        <v>86</v>
      </c>
      <c r="G38" s="19">
        <v>139</v>
      </c>
      <c r="H38" s="19">
        <v>0</v>
      </c>
      <c r="I38" s="19">
        <v>0</v>
      </c>
      <c r="J38" s="19">
        <v>0</v>
      </c>
      <c r="K38" s="19">
        <v>1</v>
      </c>
      <c r="L38" s="19">
        <v>1</v>
      </c>
      <c r="M38" s="19">
        <v>1</v>
      </c>
      <c r="N38" s="19">
        <v>1</v>
      </c>
      <c r="O38" s="19">
        <v>51</v>
      </c>
      <c r="P38" s="19">
        <v>87</v>
      </c>
      <c r="Q38" s="19">
        <v>140</v>
      </c>
    </row>
    <row r="39" spans="2:17" ht="20.100000000000001" customHeight="1" thickBot="1" x14ac:dyDescent="0.25">
      <c r="B39" s="4" t="s">
        <v>225</v>
      </c>
      <c r="C39" s="19">
        <v>0</v>
      </c>
      <c r="D39" s="19">
        <v>0</v>
      </c>
      <c r="E39" s="19">
        <v>76</v>
      </c>
      <c r="F39" s="19">
        <v>96</v>
      </c>
      <c r="G39" s="19">
        <v>172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76</v>
      </c>
      <c r="P39" s="19">
        <v>96</v>
      </c>
      <c r="Q39" s="19">
        <v>172</v>
      </c>
    </row>
    <row r="40" spans="2:17" ht="20.100000000000001" customHeight="1" thickBot="1" x14ac:dyDescent="0.25">
      <c r="B40" s="4" t="s">
        <v>226</v>
      </c>
      <c r="C40" s="19">
        <v>0</v>
      </c>
      <c r="D40" s="19">
        <v>7</v>
      </c>
      <c r="E40" s="19">
        <v>171</v>
      </c>
      <c r="F40" s="19">
        <v>146</v>
      </c>
      <c r="G40" s="19">
        <v>324</v>
      </c>
      <c r="H40" s="19">
        <v>0</v>
      </c>
      <c r="I40" s="19">
        <v>1</v>
      </c>
      <c r="J40" s="19">
        <v>0</v>
      </c>
      <c r="K40" s="19">
        <v>15</v>
      </c>
      <c r="L40" s="19">
        <v>16</v>
      </c>
      <c r="M40" s="19">
        <v>0</v>
      </c>
      <c r="N40" s="19">
        <v>8</v>
      </c>
      <c r="O40" s="19">
        <v>171</v>
      </c>
      <c r="P40" s="19">
        <v>161</v>
      </c>
      <c r="Q40" s="19">
        <v>340</v>
      </c>
    </row>
    <row r="41" spans="2:17" ht="20.100000000000001" customHeight="1" thickBot="1" x14ac:dyDescent="0.25">
      <c r="B41" s="4" t="s">
        <v>227</v>
      </c>
      <c r="C41" s="19">
        <v>11</v>
      </c>
      <c r="D41" s="19">
        <v>12</v>
      </c>
      <c r="E41" s="19">
        <v>2747</v>
      </c>
      <c r="F41" s="19">
        <v>2037</v>
      </c>
      <c r="G41" s="19">
        <v>4807</v>
      </c>
      <c r="H41" s="19">
        <v>0</v>
      </c>
      <c r="I41" s="19">
        <v>3</v>
      </c>
      <c r="J41" s="19">
        <v>0</v>
      </c>
      <c r="K41" s="19">
        <v>6</v>
      </c>
      <c r="L41" s="19">
        <v>9</v>
      </c>
      <c r="M41" s="19">
        <v>11</v>
      </c>
      <c r="N41" s="19">
        <v>15</v>
      </c>
      <c r="O41" s="19">
        <v>2747</v>
      </c>
      <c r="P41" s="19">
        <v>2043</v>
      </c>
      <c r="Q41" s="19">
        <v>4816</v>
      </c>
    </row>
    <row r="42" spans="2:17" ht="20.100000000000001" customHeight="1" thickBot="1" x14ac:dyDescent="0.25">
      <c r="B42" s="4" t="s">
        <v>228</v>
      </c>
      <c r="C42" s="19">
        <v>1</v>
      </c>
      <c r="D42" s="19">
        <v>0</v>
      </c>
      <c r="E42" s="19">
        <v>496</v>
      </c>
      <c r="F42" s="19">
        <v>249</v>
      </c>
      <c r="G42" s="19">
        <v>746</v>
      </c>
      <c r="H42" s="19">
        <v>0</v>
      </c>
      <c r="I42" s="19">
        <v>0</v>
      </c>
      <c r="J42" s="19">
        <v>0</v>
      </c>
      <c r="K42" s="19">
        <v>2</v>
      </c>
      <c r="L42" s="19">
        <v>2</v>
      </c>
      <c r="M42" s="19">
        <v>1</v>
      </c>
      <c r="N42" s="19">
        <v>0</v>
      </c>
      <c r="O42" s="19">
        <v>496</v>
      </c>
      <c r="P42" s="19">
        <v>251</v>
      </c>
      <c r="Q42" s="19">
        <v>748</v>
      </c>
    </row>
    <row r="43" spans="2:17" ht="20.100000000000001" customHeight="1" thickBot="1" x14ac:dyDescent="0.25">
      <c r="B43" s="4" t="s">
        <v>229</v>
      </c>
      <c r="C43" s="19">
        <v>0</v>
      </c>
      <c r="D43" s="19">
        <v>0</v>
      </c>
      <c r="E43" s="19">
        <v>86</v>
      </c>
      <c r="F43" s="19">
        <v>169</v>
      </c>
      <c r="G43" s="19">
        <v>255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86</v>
      </c>
      <c r="P43" s="19">
        <v>169</v>
      </c>
      <c r="Q43" s="19">
        <v>255</v>
      </c>
    </row>
    <row r="44" spans="2:17" ht="20.100000000000001" customHeight="1" thickBot="1" x14ac:dyDescent="0.25">
      <c r="B44" s="4" t="s">
        <v>230</v>
      </c>
      <c r="C44" s="19">
        <v>5</v>
      </c>
      <c r="D44" s="19">
        <v>2</v>
      </c>
      <c r="E44" s="19">
        <v>369</v>
      </c>
      <c r="F44" s="19">
        <v>341</v>
      </c>
      <c r="G44" s="19">
        <v>717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5</v>
      </c>
      <c r="N44" s="19">
        <v>2</v>
      </c>
      <c r="O44" s="19">
        <v>369</v>
      </c>
      <c r="P44" s="19">
        <v>341</v>
      </c>
      <c r="Q44" s="19">
        <v>717</v>
      </c>
    </row>
    <row r="45" spans="2:17" ht="20.100000000000001" customHeight="1" thickBot="1" x14ac:dyDescent="0.25">
      <c r="B45" s="4" t="s">
        <v>231</v>
      </c>
      <c r="C45" s="19">
        <v>15</v>
      </c>
      <c r="D45" s="19">
        <v>9</v>
      </c>
      <c r="E45" s="19">
        <v>1202</v>
      </c>
      <c r="F45" s="19">
        <v>753</v>
      </c>
      <c r="G45" s="19">
        <v>1979</v>
      </c>
      <c r="H45" s="19">
        <v>0</v>
      </c>
      <c r="I45" s="19">
        <v>5</v>
      </c>
      <c r="J45" s="19">
        <v>0</v>
      </c>
      <c r="K45" s="19">
        <v>11</v>
      </c>
      <c r="L45" s="19">
        <v>16</v>
      </c>
      <c r="M45" s="19">
        <v>15</v>
      </c>
      <c r="N45" s="19">
        <v>14</v>
      </c>
      <c r="O45" s="19">
        <v>1202</v>
      </c>
      <c r="P45" s="19">
        <v>764</v>
      </c>
      <c r="Q45" s="19">
        <v>1995</v>
      </c>
    </row>
    <row r="46" spans="2:17" ht="20.100000000000001" customHeight="1" thickBot="1" x14ac:dyDescent="0.25">
      <c r="B46" s="4" t="s">
        <v>232</v>
      </c>
      <c r="C46" s="19">
        <v>2</v>
      </c>
      <c r="D46" s="19">
        <v>0</v>
      </c>
      <c r="E46" s="19">
        <v>191</v>
      </c>
      <c r="F46" s="19">
        <v>182</v>
      </c>
      <c r="G46" s="19">
        <v>375</v>
      </c>
      <c r="H46" s="19">
        <v>0</v>
      </c>
      <c r="I46" s="19">
        <v>2</v>
      </c>
      <c r="J46" s="19">
        <v>0</v>
      </c>
      <c r="K46" s="19">
        <v>2</v>
      </c>
      <c r="L46" s="19">
        <v>4</v>
      </c>
      <c r="M46" s="19">
        <v>2</v>
      </c>
      <c r="N46" s="19">
        <v>2</v>
      </c>
      <c r="O46" s="19">
        <v>191</v>
      </c>
      <c r="P46" s="19">
        <v>184</v>
      </c>
      <c r="Q46" s="19">
        <v>379</v>
      </c>
    </row>
    <row r="47" spans="2:17" ht="20.100000000000001" customHeight="1" thickBot="1" x14ac:dyDescent="0.25">
      <c r="B47" s="4" t="s">
        <v>233</v>
      </c>
      <c r="C47" s="19">
        <v>16</v>
      </c>
      <c r="D47" s="19">
        <v>99</v>
      </c>
      <c r="E47" s="19">
        <v>484</v>
      </c>
      <c r="F47" s="19">
        <v>1449</v>
      </c>
      <c r="G47" s="19">
        <v>2048</v>
      </c>
      <c r="H47" s="19">
        <v>0</v>
      </c>
      <c r="I47" s="19">
        <v>0</v>
      </c>
      <c r="J47" s="19">
        <v>0</v>
      </c>
      <c r="K47" s="19">
        <v>3</v>
      </c>
      <c r="L47" s="19">
        <v>3</v>
      </c>
      <c r="M47" s="19">
        <v>16</v>
      </c>
      <c r="N47" s="19">
        <v>99</v>
      </c>
      <c r="O47" s="19">
        <v>484</v>
      </c>
      <c r="P47" s="19">
        <v>1452</v>
      </c>
      <c r="Q47" s="19">
        <v>2051</v>
      </c>
    </row>
    <row r="48" spans="2:17" ht="20.100000000000001" customHeight="1" thickBot="1" x14ac:dyDescent="0.25">
      <c r="B48" s="4" t="s">
        <v>234</v>
      </c>
      <c r="C48" s="19">
        <v>0</v>
      </c>
      <c r="D48" s="19">
        <v>6</v>
      </c>
      <c r="E48" s="19">
        <v>22</v>
      </c>
      <c r="F48" s="19">
        <v>242</v>
      </c>
      <c r="G48" s="19">
        <v>270</v>
      </c>
      <c r="H48" s="19">
        <v>0</v>
      </c>
      <c r="I48" s="19">
        <v>0</v>
      </c>
      <c r="J48" s="19">
        <v>0</v>
      </c>
      <c r="K48" s="19">
        <v>1</v>
      </c>
      <c r="L48" s="19">
        <v>1</v>
      </c>
      <c r="M48" s="19">
        <v>0</v>
      </c>
      <c r="N48" s="19">
        <v>6</v>
      </c>
      <c r="O48" s="19">
        <v>22</v>
      </c>
      <c r="P48" s="19">
        <v>243</v>
      </c>
      <c r="Q48" s="19">
        <v>271</v>
      </c>
    </row>
    <row r="49" spans="2:17" ht="20.100000000000001" customHeight="1" thickBot="1" x14ac:dyDescent="0.25">
      <c r="B49" s="4" t="s">
        <v>235</v>
      </c>
      <c r="C49" s="19">
        <v>3</v>
      </c>
      <c r="D49" s="19">
        <v>5</v>
      </c>
      <c r="E49" s="19">
        <v>47</v>
      </c>
      <c r="F49" s="19">
        <v>178</v>
      </c>
      <c r="G49" s="19">
        <v>233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3</v>
      </c>
      <c r="N49" s="19">
        <v>5</v>
      </c>
      <c r="O49" s="19">
        <v>47</v>
      </c>
      <c r="P49" s="19">
        <v>178</v>
      </c>
      <c r="Q49" s="19">
        <v>233</v>
      </c>
    </row>
    <row r="50" spans="2:17" ht="20.100000000000001" customHeight="1" thickBot="1" x14ac:dyDescent="0.25">
      <c r="B50" s="4" t="s">
        <v>236</v>
      </c>
      <c r="C50" s="19">
        <v>11</v>
      </c>
      <c r="D50" s="19">
        <v>13</v>
      </c>
      <c r="E50" s="19">
        <v>384</v>
      </c>
      <c r="F50" s="19">
        <v>209</v>
      </c>
      <c r="G50" s="19">
        <v>617</v>
      </c>
      <c r="H50" s="19">
        <v>0</v>
      </c>
      <c r="I50" s="19">
        <v>2</v>
      </c>
      <c r="J50" s="19">
        <v>0</v>
      </c>
      <c r="K50" s="19">
        <v>0</v>
      </c>
      <c r="L50" s="19">
        <v>2</v>
      </c>
      <c r="M50" s="19">
        <v>11</v>
      </c>
      <c r="N50" s="19">
        <v>15</v>
      </c>
      <c r="O50" s="19">
        <v>384</v>
      </c>
      <c r="P50" s="19">
        <v>209</v>
      </c>
      <c r="Q50" s="19">
        <v>619</v>
      </c>
    </row>
    <row r="51" spans="2:17" ht="20.100000000000001" customHeight="1" thickBot="1" x14ac:dyDescent="0.25">
      <c r="B51" s="4" t="s">
        <v>237</v>
      </c>
      <c r="C51" s="19">
        <v>0</v>
      </c>
      <c r="D51" s="19">
        <v>7</v>
      </c>
      <c r="E51" s="19">
        <v>7</v>
      </c>
      <c r="F51" s="19">
        <v>128</v>
      </c>
      <c r="G51" s="19">
        <v>142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7</v>
      </c>
      <c r="O51" s="19">
        <v>7</v>
      </c>
      <c r="P51" s="19">
        <v>128</v>
      </c>
      <c r="Q51" s="19">
        <v>142</v>
      </c>
    </row>
    <row r="52" spans="2:17" ht="20.100000000000001" customHeight="1" thickBot="1" x14ac:dyDescent="0.25">
      <c r="B52" s="4" t="s">
        <v>238</v>
      </c>
      <c r="C52" s="19">
        <v>0</v>
      </c>
      <c r="D52" s="19">
        <v>9</v>
      </c>
      <c r="E52" s="19">
        <v>38</v>
      </c>
      <c r="F52" s="19">
        <v>110</v>
      </c>
      <c r="G52" s="19">
        <v>157</v>
      </c>
      <c r="H52" s="19">
        <v>0</v>
      </c>
      <c r="I52" s="19">
        <v>0</v>
      </c>
      <c r="J52" s="19">
        <v>0</v>
      </c>
      <c r="K52" s="19">
        <v>2</v>
      </c>
      <c r="L52" s="19">
        <v>2</v>
      </c>
      <c r="M52" s="19">
        <v>0</v>
      </c>
      <c r="N52" s="19">
        <v>9</v>
      </c>
      <c r="O52" s="19">
        <v>38</v>
      </c>
      <c r="P52" s="19">
        <v>112</v>
      </c>
      <c r="Q52" s="19">
        <v>159</v>
      </c>
    </row>
    <row r="53" spans="2:17" ht="20.100000000000001" customHeight="1" thickBot="1" x14ac:dyDescent="0.25">
      <c r="B53" s="4" t="s">
        <v>239</v>
      </c>
      <c r="C53" s="19">
        <v>0</v>
      </c>
      <c r="D53" s="19">
        <v>1</v>
      </c>
      <c r="E53" s="19">
        <v>146</v>
      </c>
      <c r="F53" s="19">
        <v>147</v>
      </c>
      <c r="G53" s="19">
        <v>294</v>
      </c>
      <c r="H53" s="19">
        <v>0</v>
      </c>
      <c r="I53" s="19">
        <v>0</v>
      </c>
      <c r="J53" s="19">
        <v>0</v>
      </c>
      <c r="K53" s="19">
        <v>3</v>
      </c>
      <c r="L53" s="19">
        <v>3</v>
      </c>
      <c r="M53" s="19">
        <v>0</v>
      </c>
      <c r="N53" s="19">
        <v>1</v>
      </c>
      <c r="O53" s="19">
        <v>146</v>
      </c>
      <c r="P53" s="19">
        <v>150</v>
      </c>
      <c r="Q53" s="19">
        <v>297</v>
      </c>
    </row>
    <row r="54" spans="2:17" ht="20.100000000000001" customHeight="1" thickBot="1" x14ac:dyDescent="0.25">
      <c r="B54" s="4" t="s">
        <v>240</v>
      </c>
      <c r="C54" s="19">
        <v>14</v>
      </c>
      <c r="D54" s="19">
        <v>69</v>
      </c>
      <c r="E54" s="19">
        <v>1795</v>
      </c>
      <c r="F54" s="19">
        <v>3166</v>
      </c>
      <c r="G54" s="19">
        <v>5044</v>
      </c>
      <c r="H54" s="19">
        <v>0</v>
      </c>
      <c r="I54" s="19">
        <v>8</v>
      </c>
      <c r="J54" s="19">
        <v>0</v>
      </c>
      <c r="K54" s="19">
        <v>28</v>
      </c>
      <c r="L54" s="19">
        <v>36</v>
      </c>
      <c r="M54" s="19">
        <v>14</v>
      </c>
      <c r="N54" s="19">
        <v>77</v>
      </c>
      <c r="O54" s="19">
        <v>1795</v>
      </c>
      <c r="P54" s="19">
        <v>3194</v>
      </c>
      <c r="Q54" s="19">
        <v>5080</v>
      </c>
    </row>
    <row r="55" spans="2:17" ht="20.100000000000001" customHeight="1" thickBot="1" x14ac:dyDescent="0.25">
      <c r="B55" s="4" t="s">
        <v>241</v>
      </c>
      <c r="C55" s="19">
        <v>41</v>
      </c>
      <c r="D55" s="19">
        <v>17</v>
      </c>
      <c r="E55" s="19">
        <v>446</v>
      </c>
      <c r="F55" s="19">
        <v>408</v>
      </c>
      <c r="G55" s="19">
        <v>912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41</v>
      </c>
      <c r="N55" s="19">
        <v>17</v>
      </c>
      <c r="O55" s="19">
        <v>446</v>
      </c>
      <c r="P55" s="19">
        <v>408</v>
      </c>
      <c r="Q55" s="19">
        <v>912</v>
      </c>
    </row>
    <row r="56" spans="2:17" ht="20.100000000000001" customHeight="1" thickBot="1" x14ac:dyDescent="0.25">
      <c r="B56" s="4" t="s">
        <v>242</v>
      </c>
      <c r="C56" s="19">
        <v>2</v>
      </c>
      <c r="D56" s="19">
        <v>1</v>
      </c>
      <c r="E56" s="19">
        <v>50</v>
      </c>
      <c r="F56" s="19">
        <v>211</v>
      </c>
      <c r="G56" s="19">
        <v>264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</v>
      </c>
      <c r="N56" s="19">
        <v>1</v>
      </c>
      <c r="O56" s="19">
        <v>50</v>
      </c>
      <c r="P56" s="19">
        <v>211</v>
      </c>
      <c r="Q56" s="19">
        <v>264</v>
      </c>
    </row>
    <row r="57" spans="2:17" ht="20.100000000000001" customHeight="1" thickBot="1" x14ac:dyDescent="0.25">
      <c r="B57" s="4" t="s">
        <v>243</v>
      </c>
      <c r="C57" s="19">
        <v>0</v>
      </c>
      <c r="D57" s="19">
        <v>3</v>
      </c>
      <c r="E57" s="19">
        <v>22</v>
      </c>
      <c r="F57" s="19">
        <v>273</v>
      </c>
      <c r="G57" s="19">
        <v>298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</v>
      </c>
      <c r="O57" s="19">
        <v>22</v>
      </c>
      <c r="P57" s="19">
        <v>273</v>
      </c>
      <c r="Q57" s="19">
        <v>298</v>
      </c>
    </row>
    <row r="58" spans="2:17" ht="20.100000000000001" customHeight="1" thickBot="1" x14ac:dyDescent="0.25">
      <c r="B58" s="4" t="s">
        <v>269</v>
      </c>
      <c r="C58" s="19">
        <v>1</v>
      </c>
      <c r="D58" s="19">
        <v>0</v>
      </c>
      <c r="E58" s="19">
        <v>88</v>
      </c>
      <c r="F58" s="19">
        <v>348</v>
      </c>
      <c r="G58" s="19">
        <v>437</v>
      </c>
      <c r="H58" s="19">
        <v>0</v>
      </c>
      <c r="I58" s="19">
        <v>0</v>
      </c>
      <c r="J58" s="19">
        <v>0</v>
      </c>
      <c r="K58" s="19">
        <v>5</v>
      </c>
      <c r="L58" s="19">
        <v>5</v>
      </c>
      <c r="M58" s="19">
        <v>1</v>
      </c>
      <c r="N58" s="19">
        <v>0</v>
      </c>
      <c r="O58" s="19">
        <v>88</v>
      </c>
      <c r="P58" s="19">
        <v>353</v>
      </c>
      <c r="Q58" s="19">
        <v>442</v>
      </c>
    </row>
    <row r="59" spans="2:17" ht="20.100000000000001" customHeight="1" thickBot="1" x14ac:dyDescent="0.25">
      <c r="B59" s="4" t="s">
        <v>245</v>
      </c>
      <c r="C59" s="19">
        <v>0</v>
      </c>
      <c r="D59" s="19">
        <v>2</v>
      </c>
      <c r="E59" s="19">
        <v>298</v>
      </c>
      <c r="F59" s="19">
        <v>413</v>
      </c>
      <c r="G59" s="19">
        <v>713</v>
      </c>
      <c r="H59" s="19">
        <v>0</v>
      </c>
      <c r="I59" s="19">
        <v>0</v>
      </c>
      <c r="J59" s="19">
        <v>0</v>
      </c>
      <c r="K59" s="19">
        <v>7</v>
      </c>
      <c r="L59" s="19">
        <v>7</v>
      </c>
      <c r="M59" s="19">
        <v>0</v>
      </c>
      <c r="N59" s="19">
        <v>2</v>
      </c>
      <c r="O59" s="19">
        <v>298</v>
      </c>
      <c r="P59" s="19">
        <v>420</v>
      </c>
      <c r="Q59" s="19">
        <v>720</v>
      </c>
    </row>
    <row r="60" spans="2:17" ht="20.100000000000001" customHeight="1" thickBot="1" x14ac:dyDescent="0.25">
      <c r="B60" s="4" t="s">
        <v>246</v>
      </c>
      <c r="C60" s="19">
        <v>3</v>
      </c>
      <c r="D60" s="19">
        <v>0</v>
      </c>
      <c r="E60" s="19">
        <v>31</v>
      </c>
      <c r="F60" s="19">
        <v>113</v>
      </c>
      <c r="G60" s="19">
        <v>147</v>
      </c>
      <c r="H60" s="19">
        <v>0</v>
      </c>
      <c r="I60" s="19">
        <v>0</v>
      </c>
      <c r="J60" s="19">
        <v>0</v>
      </c>
      <c r="K60" s="19">
        <v>1</v>
      </c>
      <c r="L60" s="19">
        <v>1</v>
      </c>
      <c r="M60" s="19">
        <v>3</v>
      </c>
      <c r="N60" s="19">
        <v>0</v>
      </c>
      <c r="O60" s="19">
        <v>31</v>
      </c>
      <c r="P60" s="19">
        <v>114</v>
      </c>
      <c r="Q60" s="19">
        <v>148</v>
      </c>
    </row>
    <row r="61" spans="2:17" ht="20.100000000000001" customHeight="1" thickBot="1" x14ac:dyDescent="0.25">
      <c r="B61" s="7" t="s">
        <v>22</v>
      </c>
      <c r="C61" s="47">
        <f>SUM(C11:C60)</f>
        <v>244</v>
      </c>
      <c r="D61" s="47">
        <f t="shared" ref="D61:Q61" si="0">SUM(D11:D60)</f>
        <v>396</v>
      </c>
      <c r="E61" s="47">
        <f t="shared" si="0"/>
        <v>15168</v>
      </c>
      <c r="F61" s="47">
        <f t="shared" si="0"/>
        <v>17252</v>
      </c>
      <c r="G61" s="47">
        <f t="shared" si="0"/>
        <v>33060</v>
      </c>
      <c r="H61" s="47">
        <f t="shared" si="0"/>
        <v>0</v>
      </c>
      <c r="I61" s="47">
        <f t="shared" si="0"/>
        <v>31</v>
      </c>
      <c r="J61" s="47">
        <f t="shared" si="0"/>
        <v>0</v>
      </c>
      <c r="K61" s="47">
        <f t="shared" si="0"/>
        <v>225</v>
      </c>
      <c r="L61" s="47">
        <f t="shared" si="0"/>
        <v>256</v>
      </c>
      <c r="M61" s="47">
        <f t="shared" si="0"/>
        <v>244</v>
      </c>
      <c r="N61" s="47">
        <f t="shared" si="0"/>
        <v>427</v>
      </c>
      <c r="O61" s="47">
        <f t="shared" si="0"/>
        <v>15168</v>
      </c>
      <c r="P61" s="47">
        <f t="shared" si="0"/>
        <v>17477</v>
      </c>
      <c r="Q61" s="47">
        <f t="shared" si="0"/>
        <v>33316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2023-04-25T08:20:16Z</dcterms:modified>
</cp:coreProperties>
</file>